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tronder.sharepoint.com/sites/Faggruppevirkemiddelgruppa/Delte dokumenter/General/Forbedringsarbeid/Diverse til forbedring/4. RAPPORTERING OG UTBETALING - Prosjektregnskap med timeliste/"/>
    </mc:Choice>
  </mc:AlternateContent>
  <xr:revisionPtr revIDLastSave="5932" documentId="8_{F52FB629-1492-4545-B93B-97689948E2E6}" xr6:coauthVersionLast="47" xr6:coauthVersionMax="47" xr10:uidLastSave="{5CB56030-2E39-41A9-8970-9E458DB48E39}"/>
  <bookViews>
    <workbookView xWindow="-120" yWindow="-120" windowWidth="77040" windowHeight="21120" tabRatio="917" activeTab="1" xr2:uid="{00000000-000D-0000-FFFF-FFFF00000000}"/>
  </bookViews>
  <sheets>
    <sheet name="VEILEDNING REGNSKAPSRAPPORT" sheetId="14" r:id="rId1"/>
    <sheet name="REGNSKAPSRAPPORT" sheetId="16" r:id="rId2"/>
    <sheet name="TIMELISTE PROSJEKTEIER" sheetId="15" r:id="rId3"/>
    <sheet name="TIMELISTE PROSJEKTDELTAKER(E)" sheetId="20" r:id="rId4"/>
    <sheet name="Inndata" sheetId="10" state="hidden" r:id="rId5"/>
  </sheets>
  <definedNames>
    <definedName name="Område">#REF!</definedName>
  </definedNames>
  <calcPr calcId="191028"/>
  <customWorkbookViews>
    <customWorkbookView name="Ingrid Blom - Personlig visning" guid="{F597F771-141F-4A6C-9C1E-9A0BE36A11A7}" mergeInterval="0" personalView="1" maximized="1" windowWidth="1071" windowHeight="822" activeSheetId="1"/>
    <customWorkbookView name="Kjell Jacobsen - Personlig visning" guid="{0B3D4342-4C1B-4217-982B-3109B9C70E6E}" mergeInterval="0" personalView="1" maximized="1" windowWidth="1242" windowHeight="855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20" l="1"/>
  <c r="H8" i="20"/>
  <c r="H9" i="20"/>
  <c r="H10" i="20"/>
  <c r="H11" i="20"/>
  <c r="H12" i="20"/>
  <c r="H13" i="20"/>
  <c r="H14" i="20"/>
  <c r="H15" i="20"/>
  <c r="D35" i="16"/>
  <c r="H22" i="20"/>
  <c r="I7" i="15"/>
  <c r="I8" i="15"/>
  <c r="I9" i="15"/>
  <c r="I10" i="15"/>
  <c r="I6" i="15"/>
  <c r="D23" i="16"/>
  <c r="H11" i="15"/>
  <c r="H23" i="15"/>
  <c r="F27" i="20"/>
  <c r="H24" i="20"/>
  <c r="H23" i="20"/>
  <c r="H21" i="20"/>
  <c r="H20" i="20"/>
  <c r="H19" i="20"/>
  <c r="H18" i="20"/>
  <c r="H17" i="20"/>
  <c r="H16" i="20"/>
  <c r="H6" i="20"/>
  <c r="D15" i="16"/>
  <c r="H27" i="20" l="1"/>
  <c r="D24" i="16"/>
  <c r="H26" i="15"/>
  <c r="J9" i="15"/>
  <c r="J10" i="15"/>
  <c r="J18" i="15"/>
  <c r="J19" i="15"/>
  <c r="J20" i="15"/>
  <c r="J21" i="15"/>
  <c r="J22" i="15"/>
  <c r="J23" i="15" l="1"/>
  <c r="J8" i="15"/>
  <c r="J6" i="15"/>
  <c r="J7" i="15"/>
  <c r="E14" i="16" l="1"/>
  <c r="E23" i="16" s="1"/>
  <c r="E27" i="16" s="1"/>
  <c r="J11" i="15"/>
  <c r="E11" i="16" s="1"/>
  <c r="J26" i="15" l="1"/>
  <c r="E15" i="16"/>
  <c r="E24" i="16" l="1"/>
  <c r="D32" i="16"/>
  <c r="D22" i="16"/>
  <c r="D30" i="16" s="1"/>
  <c r="E35" i="16" l="1"/>
  <c r="C35" i="16"/>
  <c r="E32" i="16"/>
  <c r="E22" i="16"/>
  <c r="D25" i="16"/>
  <c r="D26" i="16" s="1"/>
  <c r="D28" i="16"/>
  <c r="E30" i="16" l="1"/>
  <c r="E25" i="16"/>
  <c r="E28" i="16"/>
  <c r="E26" i="16" l="1"/>
</calcChain>
</file>

<file path=xl/sharedStrings.xml><?xml version="1.0" encoding="utf-8"?>
<sst xmlns="http://schemas.openxmlformats.org/spreadsheetml/2006/main" count="145" uniqueCount="114">
  <si>
    <t>Regnskapsrapport:</t>
  </si>
  <si>
    <t xml:space="preserve">Denne regnskapsrapporten er et obligatorisk vedlegg ved sluttutbetaling for alle mottakere av tilskudd fra Trøndelag fylkeskommune. </t>
  </si>
  <si>
    <r>
      <t xml:space="preserve">Regnskapsrapporten består foruten denne veiledningen av en arkfane med </t>
    </r>
    <r>
      <rPr>
        <u/>
        <sz val="11"/>
        <color rgb="FF000000"/>
        <rFont val="Verdana"/>
      </rPr>
      <t>regnskapsrapport</t>
    </r>
    <r>
      <rPr>
        <sz val="11"/>
        <color rgb="FF000000"/>
        <rFont val="Verdana"/>
      </rPr>
      <t xml:space="preserve"> hvor alle kostnadene i prosjektet skal fylles ut, en arkfane for </t>
    </r>
    <r>
      <rPr>
        <u/>
        <sz val="11"/>
        <color rgb="FF000000"/>
        <rFont val="Verdana"/>
      </rPr>
      <t>timelister Prosjekteier</t>
    </r>
    <r>
      <rPr>
        <sz val="11"/>
        <color rgb="FF000000"/>
        <rFont val="Verdana"/>
      </rPr>
      <t xml:space="preserve"> og en arkfane </t>
    </r>
    <r>
      <rPr>
        <u/>
        <sz val="11"/>
        <color rgb="FF000000"/>
        <rFont val="Verdana"/>
      </rPr>
      <t>for timeliste Prosjektdeltaker(e)</t>
    </r>
    <r>
      <rPr>
        <sz val="11"/>
        <color rgb="FF000000"/>
        <rFont val="Verdana"/>
      </rPr>
      <t>.</t>
    </r>
  </si>
  <si>
    <t>Alle relevante felter i regnskapsrapporten må fylles ut av noen med fullmakt fra prosjekteier.</t>
  </si>
  <si>
    <t>Oppgi alle summer i hele kroner uten bruk av tusenskilletegn, komma eller punktum. Legg til rader ved behov, men sørg da for at summeringen blir korrekt (prosjekteier sitt ansvar).</t>
  </si>
  <si>
    <t>Ved sluttutbetaling skal både prosjektansvarlig og revisor eller autorisert regnskapsfører signere regnskapsrapporten.</t>
  </si>
  <si>
    <r>
      <rPr>
        <b/>
        <sz val="11"/>
        <color rgb="FF000000"/>
        <rFont val="Verdana"/>
      </rPr>
      <t>NB!</t>
    </r>
    <r>
      <rPr>
        <sz val="11"/>
        <color rgb="FF000000"/>
        <rFont val="Verdana"/>
      </rPr>
      <t xml:space="preserve"> Det er svært viktig at </t>
    </r>
    <r>
      <rPr>
        <u/>
        <sz val="11"/>
        <color rgb="FF000000"/>
        <rFont val="Verdana"/>
      </rPr>
      <t>støtteandel i prosent</t>
    </r>
    <r>
      <rPr>
        <sz val="11"/>
        <color rgb="FF000000"/>
        <rFont val="Verdana"/>
      </rPr>
      <t xml:space="preserve"> fylles ut innledningsvis for at formlene i arket skal fungere. Fyll også ut tilsagnsnummer og eventuelt tidligere mottatt støtte fra Trøndelag fylkeskommune til dette prosjektet.</t>
    </r>
  </si>
  <si>
    <t>Kostnader:</t>
  </si>
  <si>
    <t>Prosjekteier skal i kolonnen "Fra tilsagnsbrev" oppgi godkjente kostnader fra mottatt tilsagnsbrev fra Trøndelag fylkeskommune.</t>
  </si>
  <si>
    <t>Prosjekteier skal i kolonnen "Fra prosjektregnskap" oppgi regnskapsførte og godkjente kostnader. For å synliggjøre personalkostnader, må timelister fylles ut.</t>
  </si>
  <si>
    <t xml:space="preserve">Prosjekteier skal føre alle egne interne kostnader og inntekter i prosjektet i eget regnskap, samt føre timeliste (TIMELISTE PROSJEKTEIER) over alle egne interne og summen av eksterne timer i prosjektet. </t>
  </si>
  <si>
    <t xml:space="preserve">Prosjekteier skal sende hver Prosjektdeltaker TIMELISTE PROSJEKTDELTAKER(E) som hver prosjektdeltaker skal returnere til Prosjekteier ferdig utfylt og signert. </t>
  </si>
  <si>
    <t>Prosjekteier oppgir på bakgrunn av tilsendt(e) timeliste(r) totalt antall timer og total sum timer for hver Prosjektdeltaker i sin TIMELISTE PROSJEKTEIER under PERSONALKOSTNADER PROSJEKTDELTAKERE.		.</t>
  </si>
  <si>
    <t xml:space="preserve">Sum PERSONALKOSTNADER PROSJEKTEIER og Sum PERSONALKOSTNADER PROSJEKTDELTAKER(E) overføres automatisk til prosjektregnskap og må derfor fylles ut for å synliggjøre personalkostnader i regnskapsrapporten.  </t>
  </si>
  <si>
    <t xml:space="preserve">Trøndelag fylkeskommune godkjenner følgende kostnader: </t>
  </si>
  <si>
    <t>Personalkostnader prosjekteier - (beregnet og/eller fast timesats)</t>
  </si>
  <si>
    <t>Dette er kostnader for prosjekteier. Prosjekteier kan beregne timesats med 0,85 promille av årslønn og/eller en fast sats på kroner 700.</t>
  </si>
  <si>
    <t>Innkjøp av eksterne tjenester</t>
  </si>
  <si>
    <t>Dette er kostnader for prosjekteier. Innkjøp av tjenester som skal være bokført og betalt i prosjekteiers regnskap</t>
  </si>
  <si>
    <t>Andre prosjektkostnader</t>
  </si>
  <si>
    <t>Dette er kostnader for prosjekteier. Andre prosjektkostnader som skal være bokført og betalt i prosjekteiers regnskap</t>
  </si>
  <si>
    <t>Personalkostnader eksterne prosjektdeltaker(e) - (fast timesats)</t>
  </si>
  <si>
    <t>Dette er ikke kostnader for prosjekteier. Prosjektdeltaker(e) skal bruke en timesats på kroner 700 per time.</t>
  </si>
  <si>
    <t>Trøndelag fylkeskommune dekker som hovedregel inntil 50 % av prosjektets totale kostnader, men aldri mer enn de bokførte og betalte kostnadene i prosjektansvarliges regnskap.</t>
  </si>
  <si>
    <t>Oppgi tilsagnsnummer fra tilsagnsbrev:</t>
  </si>
  <si>
    <t>Oppgi støtteandel i prosent fra tilsagnsbrevet (må fylles ut før videre utfylling for at utregningene skal bli riktige):</t>
  </si>
  <si>
    <t>Oppgi tidligere utbetalt støtte fra Trøndelag fylkeskommune til dette prosjektet:</t>
  </si>
  <si>
    <t>KOSTNADER</t>
  </si>
  <si>
    <t>KOSTNADSTYPE</t>
  </si>
  <si>
    <t>FORKLARING</t>
  </si>
  <si>
    <t>FRA TILSAGNSBREV</t>
  </si>
  <si>
    <t>FRA PROSJEKTREGNSKAP</t>
  </si>
  <si>
    <t>Personalkostnader prosjekteier (beregnet og/eller fast timesats)</t>
  </si>
  <si>
    <t>Betalt av prosjekteier</t>
  </si>
  <si>
    <t>Personalkostnader eksterne prosjektdeltaker(e) (fast timesats)</t>
  </si>
  <si>
    <t>Ikke betalt av prosjekteier</t>
  </si>
  <si>
    <t>SUM KOSTNADER</t>
  </si>
  <si>
    <t>FINANSIERING</t>
  </si>
  <si>
    <t>NAVN PÅ FINANSIØR</t>
  </si>
  <si>
    <t>SEKTOR (nedtrekksmeny)</t>
  </si>
  <si>
    <t>Prosjekteier</t>
  </si>
  <si>
    <t>Privat</t>
  </si>
  <si>
    <t>Prosjektdeltaker(e)</t>
  </si>
  <si>
    <t>Trøndelag fylkeskommune</t>
  </si>
  <si>
    <t>Offentlig</t>
  </si>
  <si>
    <t>SUM FINANSIERING</t>
  </si>
  <si>
    <t>Differanse kostnader og finansiering:</t>
  </si>
  <si>
    <t>Sum privat finansiering:</t>
  </si>
  <si>
    <t>Sum offentlig finansiering:</t>
  </si>
  <si>
    <t>Sum total finansiering inntil kroner:</t>
  </si>
  <si>
    <t>Sum tidligere utbetalt:</t>
  </si>
  <si>
    <t>Sum til utbetaling nå inntil kroner:</t>
  </si>
  <si>
    <t>Finansiering Trøndelag fylkeskommune:</t>
  </si>
  <si>
    <t>REGNSKAPSKONTROLL FORETATT AV AUTORISERT REGNSKPASFØRER ELLER REVISOR</t>
  </si>
  <si>
    <t xml:space="preserve">Revisor eller statsautorisert regnskapsfører skal overfor Trøndelag fylkeskommune kontrollere prosjektregnskapet i forbindelse med sluttutbetaling iht. ISRS 4400 "Avtalte kontrollhandlinger" og avgi en «rapport om faktiske funn». Rapporten skal inneholde en bekreftelse til på at følgende kontrollhandlinger er gjennomført:
</t>
  </si>
  <si>
    <t xml:space="preserve">At PERSONALKOSTNADER PROSJEKTEIER er dokumentert iht. arkfanen TIMELISTE PROSJEKTEIER, at timesatser er utregnet riktig og at årslønn er dokumentert når timesats beregnes ut fra årslønn. </t>
  </si>
  <si>
    <t>At INNKJØP AV TJENESTER er bokført i PROSJEKTEIER sitt regnskap og er dokumentert med tilstrekkelige bilag.</t>
  </si>
  <si>
    <t>At ANDRE PROSJEKTKOSTNADER er bokført i PROSJEKTEIER sitt regnskap og er dokumentert med tilstrekkelige bilag.</t>
  </si>
  <si>
    <t>At PERSONALKOSTNADER EKSTERNE PROSJEKTDELTAKER(E) er dokumentert iht. arkfanen TIMELISTE PROSJEKTDELTAKER(E) og at alle timesatser er basert på obligatorisk fast sats på kroner 700 per time.</t>
  </si>
  <si>
    <t>Fyll ut alle felter:</t>
  </si>
  <si>
    <t>Administrativt ansvarlig for Prosjekteier*</t>
  </si>
  <si>
    <t>Autorisert regnskapsfører/ revisor**</t>
  </si>
  <si>
    <t>Dato:</t>
  </si>
  <si>
    <t>Sted:</t>
  </si>
  <si>
    <t>Virksomhet:</t>
  </si>
  <si>
    <t>Navn i blokkbokstaver:</t>
  </si>
  <si>
    <t>Signatur:</t>
  </si>
  <si>
    <t xml:space="preserve">*Administrativt ansvarlig for Prosjekteier bekrefter ved signering at oppgitte kostnader er satt opp i henhold til vilkår og at nødvendig dokumentasjon er fremvist for kontroll. </t>
  </si>
  <si>
    <t>**Revisor eller autorisert regnskapsfører bekrefter ved signering at prosjektregnskapet er satt opp i henhold til vilkår og kontrollert i henhold til avtalte kontrollhandlinger.</t>
  </si>
  <si>
    <t>HER SKAL PROSJEKTEIER FYLLE INN SINE EGNE INTERNE TIMER I PROSJEKTET (HUSK SIGNERING)</t>
  </si>
  <si>
    <t>PERSONALKOSTNADER PROSJEKTEIER</t>
  </si>
  <si>
    <t>År</t>
  </si>
  <si>
    <t>Fornavn og etternavn</t>
  </si>
  <si>
    <t>Arbeidsgiver</t>
  </si>
  <si>
    <t>Aktivitet</t>
  </si>
  <si>
    <t>Type timesats (nedtrekksmeny)</t>
  </si>
  <si>
    <t>Årslønn (ved beregning)</t>
  </si>
  <si>
    <t>Antall timer</t>
  </si>
  <si>
    <t>Timesats</t>
  </si>
  <si>
    <t>Sum timer</t>
  </si>
  <si>
    <t>Peder Andersen</t>
  </si>
  <si>
    <t>Prosjekteier AS</t>
  </si>
  <si>
    <t>Prosjektledelse</t>
  </si>
  <si>
    <t>Beregnet (0,85 ‰ av årslønn)</t>
  </si>
  <si>
    <t>Anders Pedersen</t>
  </si>
  <si>
    <t>Fast (kroner 700)</t>
  </si>
  <si>
    <t>Sum PERSONALKOSTNADER PROSJEKTEIER (overføres til prosjektregnskap):</t>
  </si>
  <si>
    <t>HER SKAL PROSJEKTEIER FYLLE INN TOTALE ANTALL TIMER PER PROSJEKTDELTAKER - BASERT PÅ TILSENDTE TIMELISTE FRA PROSJEKTDELTAKER(E)</t>
  </si>
  <si>
    <t>PERSONALKOSTNADER PROSJEKTDELTAKERE</t>
  </si>
  <si>
    <t>Prosjektdeltaker (virksomhet)</t>
  </si>
  <si>
    <t>Prosjektdeltaker 1 AS</t>
  </si>
  <si>
    <t>Prosjektdeltaker 2 AS</t>
  </si>
  <si>
    <t>Kompetanse</t>
  </si>
  <si>
    <t>Prosjektdeltaker 3 AS</t>
  </si>
  <si>
    <t>Utførelse</t>
  </si>
  <si>
    <t>Sum PERSONALKOSTNADER PROSJEKTDELTAKERE (overføres til prosjektregnskap):</t>
  </si>
  <si>
    <t>Totalt Antall timer</t>
  </si>
  <si>
    <t>Total Sum Timer</t>
  </si>
  <si>
    <t>Sum PERSONALKOSTNADER PROSJEKTEIER OG PROSJEKTDELTAKERE (overføres til prosjektregnskap):</t>
  </si>
  <si>
    <t>Signatur ansvarlig for prosjekteier:</t>
  </si>
  <si>
    <t>HER SKAL PROSJEKTDELTAKER FYLLE INN SINE EGNE INTERNE TIMER I PROSJEKTET (HUSK SIGNERING)</t>
  </si>
  <si>
    <t>Ekstern Eksternesen</t>
  </si>
  <si>
    <t>Ekstern virksomhet AS</t>
  </si>
  <si>
    <t>Aktivitet 1</t>
  </si>
  <si>
    <t>Signatur ansvarlig for prosjektdeltaker:</t>
  </si>
  <si>
    <t>Rolle</t>
  </si>
  <si>
    <t>Finansiør</t>
  </si>
  <si>
    <t>Ført i prosjekteiers regnskap?</t>
  </si>
  <si>
    <t>Sum betalte kostnader Godkjent kostnadsoverslag</t>
  </si>
  <si>
    <t>Sum betalte kostnader Godkjent regnskap</t>
  </si>
  <si>
    <t>Prosjektansvarlig</t>
  </si>
  <si>
    <t>Ja</t>
  </si>
  <si>
    <t>Prosjektdeltaker (kun fast timesats)</t>
  </si>
  <si>
    <t>Nei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</si>
</sst>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 * #,##0_ ;_ * \-#,##0_ ;_ * &quot;-&quot;??_ ;_ @_ "/>
    <numFmt numFmtId="166" formatCode="dd/mm/yyyy;@"/>
    <numFmt numFmtId="167" formatCode="_-* #,##0_-;\-* #,##0_-;_-* &quot;-&quot;??_-;_-@_-"/>
    <numFmt numFmtId="168" formatCode="_-&quot;kr&quot;\ * #,##0_-;\-&quot;kr&quot;\ * #,##0_-;_-&quot;kr&quot;\ * &quot;-&quot;??_-;_-@_-"/>
  </numFmts>
  <fonts count="2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10"/>
      <name val="Calibri"/>
      <scheme val="minor"/>
    </font>
    <font>
      <sz val="10"/>
      <name val="Arial"/>
    </font>
    <font>
      <sz val="10"/>
      <name val="Calibri"/>
      <family val="2"/>
      <scheme val="minor"/>
    </font>
    <font>
      <sz val="11"/>
      <color rgb="FF000000"/>
      <name val="Verdana"/>
    </font>
    <font>
      <sz val="11"/>
      <color rgb="FF000000"/>
      <name val="Verdana"/>
      <family val="2"/>
    </font>
    <font>
      <sz val="10"/>
      <color rgb="FF000000"/>
      <name val="Verdana"/>
      <family val="2"/>
    </font>
    <font>
      <b/>
      <sz val="11"/>
      <color rgb="FF000000"/>
      <name val="Verdana"/>
    </font>
    <font>
      <u/>
      <sz val="11"/>
      <color rgb="FF000000"/>
      <name val="Verdana"/>
    </font>
    <font>
      <sz val="11"/>
      <color rgb="FF000000"/>
      <name val="Verdana"/>
      <charset val="1"/>
    </font>
    <font>
      <sz val="14"/>
      <color rgb="FF000000"/>
      <name val="Verdana"/>
    </font>
    <font>
      <sz val="12"/>
      <color rgb="FF000000"/>
      <name val="Verdana"/>
    </font>
    <font>
      <b/>
      <sz val="11"/>
      <color rgb="FF000000"/>
      <name val="Verdana"/>
      <family val="2"/>
    </font>
    <font>
      <sz val="10"/>
      <color rgb="FF000000"/>
      <name val="Verdana"/>
    </font>
    <font>
      <b/>
      <strike/>
      <sz val="11"/>
      <color rgb="FF000000"/>
      <name val="Verdana"/>
    </font>
    <font>
      <sz val="12"/>
      <color rgb="FF000000"/>
      <name val="Verdana"/>
      <family val="2"/>
    </font>
    <font>
      <u/>
      <sz val="14"/>
      <color rgb="FF000000"/>
      <name val="Verdana"/>
    </font>
    <font>
      <sz val="11"/>
      <color rgb="FF000000"/>
      <name val="Aptos Narrow"/>
      <charset val="1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EEF5"/>
        <bgColor indexed="64"/>
      </patternFill>
    </fill>
  </fills>
  <borders count="2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4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6" xfId="1" applyNumberFormat="1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8" fillId="0" borderId="10" xfId="1" applyNumberFormat="1" applyFont="1" applyFill="1" applyBorder="1" applyAlignment="1">
      <alignment horizontal="left" vertical="center" indent="2"/>
    </xf>
    <xf numFmtId="0" fontId="8" fillId="0" borderId="9" xfId="1" applyNumberFormat="1" applyFont="1" applyFill="1" applyBorder="1" applyAlignment="1">
      <alignment horizontal="left" vertical="center" indent="2"/>
    </xf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vertical="center" wrapText="1"/>
    </xf>
    <xf numFmtId="168" fontId="6" fillId="2" borderId="10" xfId="0" applyNumberFormat="1" applyFont="1" applyFill="1" applyBorder="1" applyAlignment="1">
      <alignment horizontal="left" vertical="center"/>
    </xf>
    <xf numFmtId="168" fontId="6" fillId="0" borderId="10" xfId="0" applyNumberFormat="1" applyFont="1" applyBorder="1" applyAlignment="1">
      <alignment horizontal="left" vertical="center"/>
    </xf>
    <xf numFmtId="0" fontId="6" fillId="0" borderId="6" xfId="1" applyNumberFormat="1" applyFont="1" applyFill="1" applyBorder="1" applyAlignment="1">
      <alignment horizontal="left" vertical="center"/>
    </xf>
    <xf numFmtId="0" fontId="6" fillId="0" borderId="8" xfId="1" applyNumberFormat="1" applyFont="1" applyFill="1" applyBorder="1" applyAlignment="1">
      <alignment horizontal="left" vertical="center"/>
    </xf>
    <xf numFmtId="0" fontId="7" fillId="0" borderId="10" xfId="1" applyNumberFormat="1" applyFont="1" applyFill="1" applyBorder="1" applyAlignment="1">
      <alignment vertical="center"/>
    </xf>
    <xf numFmtId="168" fontId="6" fillId="0" borderId="10" xfId="0" applyNumberFormat="1" applyFont="1" applyBorder="1" applyAlignment="1" applyProtection="1">
      <alignment horizontal="left" vertical="center"/>
      <protection locked="0"/>
    </xf>
    <xf numFmtId="168" fontId="6" fillId="0" borderId="10" xfId="0" applyNumberFormat="1" applyFont="1" applyBorder="1" applyAlignment="1" applyProtection="1">
      <alignment vertical="center"/>
      <protection locked="0"/>
    </xf>
    <xf numFmtId="168" fontId="6" fillId="2" borderId="10" xfId="0" applyNumberFormat="1" applyFont="1" applyFill="1" applyBorder="1" applyAlignment="1" applyProtection="1">
      <alignment vertical="center"/>
      <protection locked="0"/>
    </xf>
    <xf numFmtId="0" fontId="6" fillId="2" borderId="6" xfId="1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14" xfId="0" applyFont="1" applyBorder="1" applyAlignment="1">
      <alignment vertical="center"/>
    </xf>
    <xf numFmtId="165" fontId="6" fillId="0" borderId="15" xfId="1" applyNumberFormat="1" applyFont="1" applyFill="1" applyBorder="1" applyAlignment="1">
      <alignment vertical="center"/>
    </xf>
    <xf numFmtId="165" fontId="6" fillId="0" borderId="8" xfId="1" applyNumberFormat="1" applyFont="1" applyFill="1" applyBorder="1" applyAlignment="1">
      <alignment vertical="center"/>
    </xf>
    <xf numFmtId="165" fontId="6" fillId="0" borderId="13" xfId="1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165" fontId="6" fillId="0" borderId="10" xfId="1" applyNumberFormat="1" applyFont="1" applyFill="1" applyBorder="1" applyAlignment="1">
      <alignment vertical="center"/>
    </xf>
    <xf numFmtId="0" fontId="6" fillId="0" borderId="8" xfId="1" applyNumberFormat="1" applyFont="1" applyFill="1" applyBorder="1" applyAlignment="1">
      <alignment vertical="center"/>
    </xf>
    <xf numFmtId="0" fontId="6" fillId="0" borderId="10" xfId="0" applyFont="1" applyBorder="1" applyAlignment="1">
      <alignment vertical="center"/>
    </xf>
    <xf numFmtId="165" fontId="6" fillId="4" borderId="10" xfId="1" applyNumberFormat="1" applyFont="1" applyFill="1" applyBorder="1" applyAlignment="1">
      <alignment horizontal="right" vertical="center"/>
    </xf>
    <xf numFmtId="0" fontId="13" fillId="0" borderId="0" xfId="1" applyNumberFormat="1" applyFont="1" applyAlignment="1">
      <alignment vertical="center"/>
    </xf>
    <xf numFmtId="0" fontId="6" fillId="4" borderId="3" xfId="0" applyFont="1" applyFill="1" applyBorder="1" applyAlignment="1">
      <alignment horizontal="left" vertical="center"/>
    </xf>
    <xf numFmtId="0" fontId="6" fillId="0" borderId="11" xfId="0" applyFont="1" applyBorder="1" applyAlignment="1">
      <alignment vertical="center"/>
    </xf>
    <xf numFmtId="165" fontId="6" fillId="2" borderId="12" xfId="1" applyNumberFormat="1" applyFont="1" applyFill="1" applyBorder="1" applyAlignment="1">
      <alignment horizontal="right" vertical="center"/>
    </xf>
    <xf numFmtId="165" fontId="6" fillId="2" borderId="10" xfId="1" applyNumberFormat="1" applyFont="1" applyFill="1" applyBorder="1" applyAlignment="1">
      <alignment horizontal="right" vertical="center"/>
    </xf>
    <xf numFmtId="165" fontId="6" fillId="2" borderId="23" xfId="1" applyNumberFormat="1" applyFont="1" applyFill="1" applyBorder="1" applyAlignment="1">
      <alignment horizontal="right" vertical="center"/>
    </xf>
    <xf numFmtId="165" fontId="6" fillId="2" borderId="9" xfId="1" applyNumberFormat="1" applyFont="1" applyFill="1" applyBorder="1" applyAlignment="1">
      <alignment horizontal="right" vertical="center"/>
    </xf>
    <xf numFmtId="0" fontId="14" fillId="0" borderId="1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7" fillId="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166" fontId="6" fillId="0" borderId="14" xfId="0" applyNumberFormat="1" applyFont="1" applyBorder="1" applyAlignment="1">
      <alignment vertical="center"/>
    </xf>
    <xf numFmtId="167" fontId="6" fillId="0" borderId="14" xfId="0" applyNumberFormat="1" applyFont="1" applyBorder="1" applyAlignment="1">
      <alignment vertical="center"/>
    </xf>
    <xf numFmtId="0" fontId="6" fillId="0" borderId="15" xfId="1" applyNumberFormat="1" applyFont="1" applyFill="1" applyBorder="1" applyAlignment="1">
      <alignment vertical="center"/>
    </xf>
    <xf numFmtId="166" fontId="6" fillId="0" borderId="6" xfId="0" applyNumberFormat="1" applyFont="1" applyBorder="1" applyAlignment="1">
      <alignment vertical="center"/>
    </xf>
    <xf numFmtId="167" fontId="6" fillId="0" borderId="6" xfId="0" applyNumberFormat="1" applyFont="1" applyBorder="1" applyAlignment="1">
      <alignment vertical="center"/>
    </xf>
    <xf numFmtId="0" fontId="6" fillId="0" borderId="19" xfId="1" applyNumberFormat="1" applyFont="1" applyFill="1" applyBorder="1" applyAlignment="1">
      <alignment vertical="center"/>
    </xf>
    <xf numFmtId="166" fontId="6" fillId="0" borderId="19" xfId="0" applyNumberFormat="1" applyFont="1" applyBorder="1" applyAlignment="1">
      <alignment vertical="center"/>
    </xf>
    <xf numFmtId="167" fontId="6" fillId="0" borderId="19" xfId="0" applyNumberFormat="1" applyFont="1" applyBorder="1" applyAlignment="1">
      <alignment vertical="center"/>
    </xf>
    <xf numFmtId="168" fontId="6" fillId="4" borderId="27" xfId="0" applyNumberFormat="1" applyFont="1" applyFill="1" applyBorder="1" applyAlignment="1">
      <alignment vertical="center"/>
    </xf>
    <xf numFmtId="168" fontId="6" fillId="4" borderId="12" xfId="0" applyNumberFormat="1" applyFont="1" applyFill="1" applyBorder="1" applyAlignment="1">
      <alignment vertical="center"/>
    </xf>
    <xf numFmtId="0" fontId="15" fillId="0" borderId="0" xfId="1" applyNumberFormat="1" applyFont="1" applyFill="1" applyBorder="1" applyAlignment="1">
      <alignment vertical="center"/>
    </xf>
    <xf numFmtId="166" fontId="15" fillId="0" borderId="0" xfId="0" applyNumberFormat="1" applyFont="1" applyAlignment="1">
      <alignment vertical="center"/>
    </xf>
    <xf numFmtId="167" fontId="15" fillId="0" borderId="0" xfId="0" applyNumberFormat="1" applyFont="1" applyAlignment="1">
      <alignment vertical="center"/>
    </xf>
    <xf numFmtId="0" fontId="16" fillId="2" borderId="10" xfId="0" applyFont="1" applyFill="1" applyBorder="1" applyAlignment="1">
      <alignment vertical="center" wrapText="1"/>
    </xf>
    <xf numFmtId="0" fontId="9" fillId="0" borderId="5" xfId="0" applyFont="1" applyBorder="1" applyAlignment="1">
      <alignment vertical="center"/>
    </xf>
    <xf numFmtId="0" fontId="7" fillId="0" borderId="6" xfId="1" applyNumberFormat="1" applyFont="1" applyFill="1" applyBorder="1" applyAlignment="1">
      <alignment vertical="center"/>
    </xf>
    <xf numFmtId="166" fontId="7" fillId="2" borderId="6" xfId="0" applyNumberFormat="1" applyFont="1" applyFill="1" applyBorder="1" applyAlignment="1">
      <alignment vertical="center"/>
    </xf>
    <xf numFmtId="167" fontId="7" fillId="2" borderId="6" xfId="0" applyNumberFormat="1" applyFont="1" applyFill="1" applyBorder="1" applyAlignment="1">
      <alignment vertical="center"/>
    </xf>
    <xf numFmtId="165" fontId="7" fillId="0" borderId="8" xfId="1" applyNumberFormat="1" applyFont="1" applyFill="1" applyBorder="1" applyAlignment="1">
      <alignment vertical="center"/>
    </xf>
    <xf numFmtId="165" fontId="7" fillId="2" borderId="10" xfId="1" applyNumberFormat="1" applyFont="1" applyFill="1" applyBorder="1" applyAlignment="1">
      <alignment horizontal="right" vertical="center"/>
    </xf>
    <xf numFmtId="165" fontId="7" fillId="2" borderId="12" xfId="1" applyNumberFormat="1" applyFont="1" applyFill="1" applyBorder="1" applyAlignment="1">
      <alignment horizontal="right" vertical="center"/>
    </xf>
    <xf numFmtId="0" fontId="7" fillId="0" borderId="19" xfId="1" applyNumberFormat="1" applyFont="1" applyFill="1" applyBorder="1" applyAlignment="1">
      <alignment vertical="center"/>
    </xf>
    <xf numFmtId="166" fontId="7" fillId="2" borderId="19" xfId="0" applyNumberFormat="1" applyFont="1" applyFill="1" applyBorder="1" applyAlignment="1">
      <alignment vertical="center"/>
    </xf>
    <xf numFmtId="167" fontId="7" fillId="2" borderId="19" xfId="0" applyNumberFormat="1" applyFont="1" applyFill="1" applyBorder="1" applyAlignment="1">
      <alignment vertical="center"/>
    </xf>
    <xf numFmtId="165" fontId="7" fillId="0" borderId="13" xfId="1" applyNumberFormat="1" applyFont="1" applyFill="1" applyBorder="1" applyAlignment="1">
      <alignment vertical="center"/>
    </xf>
    <xf numFmtId="165" fontId="7" fillId="2" borderId="9" xfId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9" fontId="6" fillId="0" borderId="7" xfId="3" applyFont="1" applyFill="1" applyBorder="1" applyAlignment="1">
      <alignment horizontal="center" vertical="center"/>
    </xf>
    <xf numFmtId="168" fontId="6" fillId="0" borderId="0" xfId="1" applyNumberFormat="1" applyFont="1" applyFill="1" applyBorder="1" applyAlignment="1" applyProtection="1">
      <alignment horizontal="left" vertical="center" wrapText="1"/>
    </xf>
    <xf numFmtId="168" fontId="6" fillId="3" borderId="0" xfId="1" applyNumberFormat="1" applyFont="1" applyFill="1" applyBorder="1" applyAlignment="1" applyProtection="1">
      <alignment horizontal="center" vertical="center" wrapText="1"/>
    </xf>
    <xf numFmtId="168" fontId="6" fillId="0" borderId="7" xfId="3" applyNumberFormat="1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vertical="center"/>
    </xf>
    <xf numFmtId="0" fontId="6" fillId="4" borderId="9" xfId="0" applyFont="1" applyFill="1" applyBorder="1" applyAlignment="1">
      <alignment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0" borderId="10" xfId="1" applyNumberFormat="1" applyFont="1" applyFill="1" applyBorder="1" applyAlignment="1">
      <alignment vertical="center"/>
    </xf>
    <xf numFmtId="0" fontId="6" fillId="4" borderId="12" xfId="0" applyFont="1" applyFill="1" applyBorder="1" applyAlignment="1">
      <alignment vertical="center"/>
    </xf>
    <xf numFmtId="168" fontId="6" fillId="4" borderId="22" xfId="0" applyNumberFormat="1" applyFont="1" applyFill="1" applyBorder="1" applyAlignment="1">
      <alignment horizontal="left" vertical="center"/>
    </xf>
    <xf numFmtId="168" fontId="6" fillId="4" borderId="14" xfId="0" applyNumberFormat="1" applyFont="1" applyFill="1" applyBorder="1" applyAlignment="1">
      <alignment vertical="center"/>
    </xf>
    <xf numFmtId="0" fontId="7" fillId="4" borderId="8" xfId="0" applyFont="1" applyFill="1" applyBorder="1" applyAlignment="1">
      <alignment vertical="center"/>
    </xf>
    <xf numFmtId="0" fontId="7" fillId="4" borderId="10" xfId="0" applyFont="1" applyFill="1" applyBorder="1" applyAlignment="1">
      <alignment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6" fillId="2" borderId="8" xfId="1" applyNumberFormat="1" applyFont="1" applyFill="1" applyBorder="1" applyAlignment="1">
      <alignment horizontal="left" vertical="center"/>
    </xf>
    <xf numFmtId="168" fontId="7" fillId="4" borderId="15" xfId="0" applyNumberFormat="1" applyFont="1" applyFill="1" applyBorder="1" applyAlignment="1">
      <alignment horizontal="left" vertical="center"/>
    </xf>
    <xf numFmtId="168" fontId="7" fillId="4" borderId="14" xfId="0" applyNumberFormat="1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168" fontId="6" fillId="2" borderId="6" xfId="0" applyNumberFormat="1" applyFont="1" applyFill="1" applyBorder="1" applyAlignment="1">
      <alignment horizontal="left" vertical="center"/>
    </xf>
    <xf numFmtId="168" fontId="6" fillId="3" borderId="0" xfId="1" applyNumberFormat="1" applyFont="1" applyFill="1" applyBorder="1" applyAlignment="1" applyProtection="1">
      <alignment horizontal="left" vertical="center" wrapText="1"/>
    </xf>
    <xf numFmtId="0" fontId="6" fillId="0" borderId="5" xfId="0" applyFont="1" applyBorder="1" applyAlignment="1">
      <alignment vertical="center"/>
    </xf>
    <xf numFmtId="168" fontId="6" fillId="2" borderId="8" xfId="0" applyNumberFormat="1" applyFont="1" applyFill="1" applyBorder="1" applyAlignment="1" applyProtection="1">
      <alignment horizontal="left" vertical="center"/>
      <protection locked="0"/>
    </xf>
    <xf numFmtId="168" fontId="6" fillId="2" borderId="10" xfId="0" applyNumberFormat="1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>
      <alignment vertical="center"/>
    </xf>
    <xf numFmtId="168" fontId="6" fillId="2" borderId="8" xfId="0" applyNumberFormat="1" applyFont="1" applyFill="1" applyBorder="1" applyAlignment="1">
      <alignment horizontal="left" vertical="center"/>
    </xf>
    <xf numFmtId="168" fontId="6" fillId="0" borderId="0" xfId="1" applyNumberFormat="1" applyFont="1" applyFill="1" applyBorder="1" applyAlignment="1" applyProtection="1">
      <alignment horizontal="right" vertical="center" wrapText="1"/>
    </xf>
    <xf numFmtId="168" fontId="6" fillId="2" borderId="4" xfId="0" applyNumberFormat="1" applyFont="1" applyFill="1" applyBorder="1" applyAlignment="1">
      <alignment horizontal="left" vertical="center"/>
    </xf>
    <xf numFmtId="168" fontId="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10" fillId="2" borderId="10" xfId="0" applyFont="1" applyFill="1" applyBorder="1" applyAlignment="1">
      <alignment horizontal="center" vertical="center" wrapText="1"/>
    </xf>
    <xf numFmtId="0" fontId="19" fillId="0" borderId="0" xfId="0" applyFont="1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 indent="2"/>
    </xf>
    <xf numFmtId="0" fontId="15" fillId="0" borderId="10" xfId="1" applyNumberFormat="1" applyFont="1" applyFill="1" applyBorder="1" applyAlignment="1">
      <alignment horizontal="left" vertical="center" indent="2"/>
    </xf>
    <xf numFmtId="0" fontId="15" fillId="0" borderId="9" xfId="1" applyNumberFormat="1" applyFont="1" applyFill="1" applyBorder="1" applyAlignment="1">
      <alignment horizontal="left" vertical="center" indent="2"/>
    </xf>
    <xf numFmtId="0" fontId="15" fillId="2" borderId="10" xfId="1" applyNumberFormat="1" applyFont="1" applyFill="1" applyBorder="1" applyAlignment="1">
      <alignment horizontal="left" vertical="center" indent="2"/>
    </xf>
    <xf numFmtId="168" fontId="6" fillId="4" borderId="10" xfId="0" applyNumberFormat="1" applyFont="1" applyFill="1" applyBorder="1" applyAlignment="1">
      <alignment vertical="center"/>
    </xf>
    <xf numFmtId="165" fontId="7" fillId="2" borderId="5" xfId="1" applyNumberFormat="1" applyFont="1" applyFill="1" applyBorder="1" applyAlignment="1">
      <alignment horizontal="right" vertical="center"/>
    </xf>
    <xf numFmtId="168" fontId="13" fillId="4" borderId="10" xfId="1" applyNumberFormat="1" applyFont="1" applyFill="1" applyBorder="1" applyAlignment="1" applyProtection="1">
      <alignment vertical="center" wrapText="1"/>
    </xf>
    <xf numFmtId="168" fontId="13" fillId="4" borderId="10" xfId="1" applyNumberFormat="1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 indent="2"/>
    </xf>
    <xf numFmtId="0" fontId="6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15" fillId="0" borderId="0" xfId="0" applyFont="1" applyAlignment="1">
      <alignment horizontal="left" indent="2"/>
    </xf>
    <xf numFmtId="0" fontId="6" fillId="0" borderId="0" xfId="0" applyFont="1" applyAlignment="1">
      <alignment horizontal="left" vertical="top" wrapText="1"/>
    </xf>
    <xf numFmtId="0" fontId="10" fillId="2" borderId="10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9" fillId="4" borderId="5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12" fillId="0" borderId="0" xfId="1" applyNumberFormat="1" applyFont="1" applyFill="1" applyBorder="1" applyAlignment="1">
      <alignment horizontal="center" vertical="center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7" fillId="0" borderId="8" xfId="1" applyNumberFormat="1" applyFont="1" applyFill="1" applyBorder="1" applyAlignment="1">
      <alignment horizontal="left" vertical="center"/>
    </xf>
    <xf numFmtId="0" fontId="7" fillId="0" borderId="7" xfId="1" applyNumberFormat="1" applyFont="1" applyFill="1" applyBorder="1" applyAlignment="1">
      <alignment horizontal="left" vertical="center"/>
    </xf>
    <xf numFmtId="0" fontId="7" fillId="0" borderId="24" xfId="1" applyNumberFormat="1" applyFont="1" applyFill="1" applyBorder="1" applyAlignment="1">
      <alignment horizontal="left" vertical="center"/>
    </xf>
    <xf numFmtId="0" fontId="7" fillId="0" borderId="25" xfId="1" applyNumberFormat="1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4">
    <cellStyle name="Hyperkobling" xfId="2" builtinId="8" customBuiltin="1"/>
    <cellStyle name="Komma" xfId="1" builtinId="3"/>
    <cellStyle name="Normal" xfId="0" builtinId="0"/>
    <cellStyle name="Prosent" xfId="3" builtinId="5"/>
  </cellStyles>
  <dxfs count="4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EEF5"/>
      <color rgb="FF99D0D3"/>
      <color rgb="FF018A92"/>
      <color rgb="FFF4BA9B"/>
      <color rgb="FF004052"/>
      <color rgb="FFE35237"/>
      <color rgb="FFEDF5FF"/>
      <color rgb="FFF0F9FF"/>
      <color rgb="FF03F7FF"/>
      <color rgb="FFC6F5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F4CF0-98B1-4329-8568-E44C8F3921EE}">
  <sheetPr codeName="Ark2">
    <tabColor rgb="FFFFDD00"/>
  </sheetPr>
  <dimension ref="B1:C68"/>
  <sheetViews>
    <sheetView showGridLines="0" view="pageLayout" zoomScaleNormal="100" workbookViewId="0">
      <selection activeCell="B10" sqref="B10:C10"/>
    </sheetView>
  </sheetViews>
  <sheetFormatPr defaultColWidth="177.140625" defaultRowHeight="15"/>
  <cols>
    <col min="1" max="1" width="3.7109375" style="106" customWidth="1"/>
    <col min="2" max="2" width="68.28515625" style="106" bestFit="1" customWidth="1"/>
    <col min="3" max="3" width="173" style="106" customWidth="1"/>
    <col min="4" max="4" width="14.28515625" style="106" customWidth="1"/>
    <col min="5" max="5" width="12.85546875" style="106" customWidth="1"/>
    <col min="6" max="16384" width="177.140625" style="106"/>
  </cols>
  <sheetData>
    <row r="1" spans="2:3" ht="5.25" customHeight="1">
      <c r="B1" s="69"/>
    </row>
    <row r="2" spans="2:3" ht="29.25" customHeight="1">
      <c r="B2" s="25" t="s">
        <v>0</v>
      </c>
      <c r="C2" s="20"/>
    </row>
    <row r="3" spans="2:3" ht="29.25" customHeight="1">
      <c r="B3" s="117" t="s">
        <v>1</v>
      </c>
      <c r="C3" s="117"/>
    </row>
    <row r="4" spans="2:3" ht="29.25" customHeight="1">
      <c r="B4" s="115" t="s">
        <v>2</v>
      </c>
      <c r="C4" s="115"/>
    </row>
    <row r="5" spans="2:3" ht="29.25" customHeight="1">
      <c r="B5" s="118" t="s">
        <v>3</v>
      </c>
      <c r="C5" s="115"/>
    </row>
    <row r="6" spans="2:3" ht="29.25" customHeight="1">
      <c r="B6" s="115" t="s">
        <v>4</v>
      </c>
      <c r="C6" s="115"/>
    </row>
    <row r="7" spans="2:3" ht="29.25" customHeight="1">
      <c r="B7" s="115" t="s">
        <v>5</v>
      </c>
      <c r="C7" s="115"/>
    </row>
    <row r="8" spans="2:3" ht="29.25" customHeight="1">
      <c r="B8" s="115" t="s">
        <v>6</v>
      </c>
      <c r="C8" s="115"/>
    </row>
    <row r="9" spans="2:3" ht="29.25" customHeight="1">
      <c r="B9" s="25" t="s">
        <v>7</v>
      </c>
      <c r="C9" s="20"/>
    </row>
    <row r="10" spans="2:3" ht="29.25" customHeight="1">
      <c r="B10" s="115" t="s">
        <v>8</v>
      </c>
      <c r="C10" s="115"/>
    </row>
    <row r="11" spans="2:3" ht="29.25" customHeight="1">
      <c r="B11" s="115" t="s">
        <v>9</v>
      </c>
      <c r="C11" s="115"/>
    </row>
    <row r="12" spans="2:3" ht="29.25" customHeight="1">
      <c r="B12" s="117" t="s">
        <v>10</v>
      </c>
      <c r="C12" s="117"/>
    </row>
    <row r="13" spans="2:3" ht="29.25" customHeight="1">
      <c r="B13" s="119" t="s">
        <v>11</v>
      </c>
      <c r="C13" s="119"/>
    </row>
    <row r="14" spans="2:3" ht="29.25" customHeight="1">
      <c r="B14" s="119" t="s">
        <v>12</v>
      </c>
      <c r="C14" s="119"/>
    </row>
    <row r="15" spans="2:3" ht="29.25" customHeight="1">
      <c r="B15" s="115" t="s">
        <v>13</v>
      </c>
      <c r="C15" s="115"/>
    </row>
    <row r="16" spans="2:3" ht="29.25" customHeight="1">
      <c r="B16" s="116" t="s">
        <v>14</v>
      </c>
      <c r="C16" s="116"/>
    </row>
    <row r="17" spans="2:3" s="107" customFormat="1" ht="27.75" customHeight="1">
      <c r="B17" s="7" t="s">
        <v>15</v>
      </c>
      <c r="C17" s="7" t="s">
        <v>16</v>
      </c>
    </row>
    <row r="18" spans="2:3" s="107" customFormat="1" ht="27.75" customHeight="1">
      <c r="B18" s="108" t="s">
        <v>17</v>
      </c>
      <c r="C18" s="7" t="s">
        <v>18</v>
      </c>
    </row>
    <row r="19" spans="2:3" s="107" customFormat="1" ht="27.75" customHeight="1">
      <c r="B19" s="109" t="s">
        <v>19</v>
      </c>
      <c r="C19" s="8" t="s">
        <v>20</v>
      </c>
    </row>
    <row r="20" spans="2:3" s="107" customFormat="1" ht="27.75" customHeight="1">
      <c r="B20" s="110" t="s">
        <v>21</v>
      </c>
      <c r="C20" s="7" t="s">
        <v>22</v>
      </c>
    </row>
    <row r="21" spans="2:3" ht="29.25" customHeight="1">
      <c r="B21" s="115" t="s">
        <v>23</v>
      </c>
      <c r="C21" s="115"/>
    </row>
    <row r="22" spans="2:3" ht="15" customHeight="1">
      <c r="B22" s="69"/>
    </row>
    <row r="23" spans="2:3" ht="15" customHeight="1">
      <c r="B23" s="4"/>
    </row>
    <row r="24" spans="2:3" ht="5.25" customHeight="1">
      <c r="B24" s="4"/>
    </row>
    <row r="25" spans="2:3" ht="23.25" customHeight="1">
      <c r="B25" s="4"/>
    </row>
    <row r="26" spans="2:3">
      <c r="B26" s="4"/>
    </row>
    <row r="27" spans="2:3" ht="15" customHeight="1">
      <c r="B27" s="4"/>
    </row>
    <row r="28" spans="2:3" ht="15" customHeight="1">
      <c r="B28" s="4"/>
    </row>
    <row r="29" spans="2:3" ht="15" customHeight="1">
      <c r="B29" s="4"/>
    </row>
    <row r="30" spans="2:3" ht="15" customHeight="1">
      <c r="B30" s="4"/>
    </row>
    <row r="31" spans="2:3" ht="15" customHeight="1">
      <c r="B31" s="4"/>
    </row>
    <row r="32" spans="2:3" ht="23.25" customHeight="1">
      <c r="B32" s="4"/>
    </row>
    <row r="33" spans="2:2" ht="5.25" customHeight="1">
      <c r="B33" s="4"/>
    </row>
    <row r="34" spans="2:2" ht="23.25" customHeight="1">
      <c r="B34" s="4"/>
    </row>
    <row r="36" spans="2:2" ht="15" customHeight="1"/>
    <row r="37" spans="2:2" ht="15" customHeight="1"/>
    <row r="38" spans="2:2" ht="15" customHeight="1"/>
    <row r="39" spans="2:2" ht="15" customHeight="1"/>
    <row r="40" spans="2:2" ht="15" customHeight="1"/>
    <row r="41" spans="2:2" ht="23.25" customHeight="1"/>
    <row r="42" spans="2:2" ht="5.25" customHeight="1"/>
    <row r="43" spans="2:2" ht="25.5" customHeight="1"/>
    <row r="44" spans="2:2" ht="5.25" customHeight="1"/>
    <row r="45" spans="2:2" ht="25.5" customHeight="1"/>
    <row r="46" spans="2:2" ht="31.5" customHeight="1"/>
    <row r="47" spans="2:2" ht="15" customHeight="1"/>
    <row r="48" spans="2:2" ht="15" customHeight="1"/>
    <row r="49" s="106" customFormat="1" ht="15" customHeight="1"/>
    <row r="50" s="106" customFormat="1" ht="15" customHeight="1"/>
    <row r="51" s="106" customFormat="1" ht="15" customHeight="1"/>
    <row r="52" s="106" customFormat="1" ht="22.5" customHeight="1"/>
    <row r="53" s="106" customFormat="1" ht="5.25" customHeight="1"/>
    <row r="54" s="106" customFormat="1" ht="25.5" customHeight="1"/>
    <row r="55" s="106" customFormat="1" ht="31.5" customHeight="1"/>
    <row r="56" s="106" customFormat="1" ht="15" customHeight="1"/>
    <row r="57" s="106" customFormat="1" ht="15" customHeight="1"/>
    <row r="58" s="106" customFormat="1" ht="15" customHeight="1"/>
    <row r="59" s="106" customFormat="1" ht="15" customHeight="1"/>
    <row r="60" s="106" customFormat="1" ht="15" customHeight="1"/>
    <row r="61" s="106" customFormat="1" ht="22.5" customHeight="1"/>
    <row r="62" s="106" customFormat="1" ht="7.5" customHeight="1"/>
    <row r="63" s="106" customFormat="1" ht="23.25" hidden="1" customHeight="1"/>
    <row r="64" s="106" customFormat="1" ht="41.1" hidden="1" customHeight="1"/>
    <row r="65" s="106" customFormat="1" ht="11.45" hidden="1" customHeight="1"/>
    <row r="66" s="106" customFormat="1" ht="17.100000000000001" hidden="1" customHeight="1"/>
    <row r="67" s="106" customFormat="1" ht="15.75" hidden="1" customHeight="1"/>
    <row r="68" s="106" customFormat="1" ht="25.5" customHeight="1"/>
  </sheetData>
  <sheetProtection sheet="1" objects="1" scenarios="1"/>
  <mergeCells count="14">
    <mergeCell ref="B21:C21"/>
    <mergeCell ref="B15:C15"/>
    <mergeCell ref="B12:C12"/>
    <mergeCell ref="B13:C13"/>
    <mergeCell ref="B14:C14"/>
    <mergeCell ref="B6:C6"/>
    <mergeCell ref="B11:C11"/>
    <mergeCell ref="B7:C7"/>
    <mergeCell ref="B16:C16"/>
    <mergeCell ref="B3:C3"/>
    <mergeCell ref="B4:C4"/>
    <mergeCell ref="B5:C5"/>
    <mergeCell ref="B8:C8"/>
    <mergeCell ref="B10:C10"/>
  </mergeCells>
  <dataValidations disablePrompts="1" count="2">
    <dataValidation allowBlank="1" showInputMessage="1" showErrorMessage="1" prompt="Beregnet timesats på 0,85 promille av årslønn og/eller fast timesats på kroner 700." sqref="B17" xr:uid="{F42C1DAA-3EB8-4240-BAB0-E8E3E5F0DEE1}"/>
    <dataValidation allowBlank="1" showInputMessage="1" showErrorMessage="1" prompt="Fast timesats er p.r. på kroner 700." sqref="B20:B21" xr:uid="{85F21C37-4336-4B3B-9F29-F93F6966771D}"/>
  </dataValidations>
  <pageMargins left="0.19685039370078741" right="0.19685039370078741" top="0.59531250000000002" bottom="0.19685039370078741" header="0.31496062992125984" footer="0.31496062992125984"/>
  <pageSetup paperSize="9" scale="45" orientation="portrait" r:id="rId1"/>
  <headerFooter>
    <oddHeader>&amp;L&amp;G&amp;C&amp;"Verdana,Normal"&amp;14&amp;A&amp;R&amp;G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3BF37-A2A0-4B04-8FD6-7A152DF22624}">
  <sheetPr codeName="Ark3">
    <tabColor rgb="FF018A92"/>
  </sheetPr>
  <dimension ref="A1:E58"/>
  <sheetViews>
    <sheetView showGridLines="0" tabSelected="1" view="pageLayout" zoomScaleNormal="80" workbookViewId="0">
      <selection activeCell="F7" sqref="F7"/>
    </sheetView>
  </sheetViews>
  <sheetFormatPr defaultColWidth="9.140625" defaultRowHeight="12.75" customHeight="1"/>
  <cols>
    <col min="1" max="1" width="3.7109375" style="4" customWidth="1"/>
    <col min="2" max="2" width="72.28515625" style="69" bestFit="1" customWidth="1"/>
    <col min="3" max="3" width="55.28515625" style="69" customWidth="1"/>
    <col min="4" max="4" width="46.42578125" style="70" bestFit="1" customWidth="1"/>
    <col min="5" max="5" width="42.5703125" style="70" customWidth="1"/>
    <col min="6" max="6" width="28.5703125" style="4" customWidth="1"/>
    <col min="7" max="16384" width="9.140625" style="4"/>
  </cols>
  <sheetData>
    <row r="1" spans="1:5" ht="9" customHeight="1">
      <c r="A1" s="71"/>
      <c r="B1" s="71"/>
      <c r="C1" s="71"/>
      <c r="D1" s="71"/>
      <c r="E1" s="71"/>
    </row>
    <row r="2" spans="1:5" ht="19.5" customHeight="1">
      <c r="B2" s="123" t="s">
        <v>24</v>
      </c>
      <c r="C2" s="121"/>
      <c r="D2" s="122"/>
      <c r="E2" s="72"/>
    </row>
    <row r="3" spans="1:5" ht="5.25" customHeight="1">
      <c r="B3" s="4"/>
      <c r="C3" s="4"/>
      <c r="D3" s="4"/>
      <c r="E3" s="4"/>
    </row>
    <row r="4" spans="1:5" ht="18.75" customHeight="1">
      <c r="B4" s="120" t="s">
        <v>25</v>
      </c>
      <c r="C4" s="121"/>
      <c r="D4" s="122"/>
      <c r="E4" s="72">
        <v>0.5</v>
      </c>
    </row>
    <row r="5" spans="1:5" ht="5.25" customHeight="1">
      <c r="B5" s="73"/>
      <c r="C5" s="73"/>
      <c r="D5" s="74"/>
      <c r="E5" s="74"/>
    </row>
    <row r="6" spans="1:5" ht="18.75" customHeight="1">
      <c r="B6" s="120" t="s">
        <v>26</v>
      </c>
      <c r="C6" s="121"/>
      <c r="D6" s="122"/>
      <c r="E6" s="75">
        <v>100000</v>
      </c>
    </row>
    <row r="7" spans="1:5" ht="9" customHeight="1">
      <c r="B7" s="73"/>
      <c r="C7" s="73"/>
      <c r="D7" s="74"/>
      <c r="E7" s="74"/>
    </row>
    <row r="8" spans="1:5" ht="18">
      <c r="B8" s="124" t="s">
        <v>27</v>
      </c>
      <c r="C8" s="124"/>
      <c r="D8" s="124"/>
      <c r="E8" s="124"/>
    </row>
    <row r="9" spans="1:5" ht="9" customHeight="1">
      <c r="B9" s="73"/>
      <c r="C9" s="73"/>
      <c r="D9" s="74"/>
      <c r="E9" s="74"/>
    </row>
    <row r="10" spans="1:5" ht="20.25" customHeight="1">
      <c r="B10" s="76" t="s">
        <v>28</v>
      </c>
      <c r="C10" s="77" t="s">
        <v>29</v>
      </c>
      <c r="D10" s="78" t="s">
        <v>30</v>
      </c>
      <c r="E10" s="79" t="s">
        <v>31</v>
      </c>
    </row>
    <row r="11" spans="1:5" ht="18.95" customHeight="1">
      <c r="B11" s="15" t="s">
        <v>32</v>
      </c>
      <c r="C11" s="28" t="s">
        <v>33</v>
      </c>
      <c r="D11" s="16">
        <v>100000</v>
      </c>
      <c r="E11" s="18">
        <f>SUM('TIMELISTE PROSJEKTEIER'!J11)</f>
        <v>127200</v>
      </c>
    </row>
    <row r="12" spans="1:5" ht="18.95" customHeight="1">
      <c r="B12" s="80" t="s">
        <v>17</v>
      </c>
      <c r="C12" s="28" t="s">
        <v>33</v>
      </c>
      <c r="D12" s="16">
        <v>100000</v>
      </c>
      <c r="E12" s="17">
        <v>400000</v>
      </c>
    </row>
    <row r="13" spans="1:5" ht="18.95" customHeight="1">
      <c r="B13" s="80" t="s">
        <v>19</v>
      </c>
      <c r="C13" s="28" t="s">
        <v>33</v>
      </c>
      <c r="D13" s="16">
        <v>100000</v>
      </c>
      <c r="E13" s="17">
        <v>100000</v>
      </c>
    </row>
    <row r="14" spans="1:5" ht="18.95" customHeight="1">
      <c r="B14" s="80" t="s">
        <v>34</v>
      </c>
      <c r="C14" s="28" t="s">
        <v>35</v>
      </c>
      <c r="D14" s="16">
        <v>100000</v>
      </c>
      <c r="E14" s="18">
        <f>SUM('TIMELISTE PROSJEKTEIER'!J23)</f>
        <v>112000</v>
      </c>
    </row>
    <row r="15" spans="1:5" ht="20.25" customHeight="1">
      <c r="B15" s="81" t="s">
        <v>36</v>
      </c>
      <c r="C15" s="81"/>
      <c r="D15" s="82">
        <f>SUM(D11:D14)</f>
        <v>400000</v>
      </c>
      <c r="E15" s="83">
        <f>SUM(E11:E14)</f>
        <v>739200</v>
      </c>
    </row>
    <row r="16" spans="1:5" ht="9" customHeight="1">
      <c r="B16" s="73"/>
      <c r="C16" s="73"/>
      <c r="D16" s="73"/>
      <c r="E16" s="73"/>
    </row>
    <row r="17" spans="2:5" ht="18">
      <c r="B17" s="124" t="s">
        <v>37</v>
      </c>
      <c r="C17" s="124"/>
      <c r="D17" s="124"/>
      <c r="E17" s="124"/>
    </row>
    <row r="18" spans="2:5" ht="9" customHeight="1">
      <c r="B18" s="73"/>
      <c r="C18" s="73"/>
      <c r="D18" s="74"/>
      <c r="E18" s="74"/>
    </row>
    <row r="19" spans="2:5" ht="20.25" customHeight="1">
      <c r="B19" s="84" t="s">
        <v>38</v>
      </c>
      <c r="C19" s="85" t="s">
        <v>39</v>
      </c>
      <c r="D19" s="86" t="s">
        <v>30</v>
      </c>
      <c r="E19" s="87" t="s">
        <v>31</v>
      </c>
    </row>
    <row r="20" spans="2:5" ht="18.95" customHeight="1">
      <c r="B20" s="13"/>
      <c r="C20" s="14"/>
      <c r="D20" s="12"/>
      <c r="E20" s="12"/>
    </row>
    <row r="21" spans="2:5" ht="18.95" customHeight="1">
      <c r="B21" s="13"/>
      <c r="C21" s="14"/>
      <c r="D21" s="12"/>
      <c r="E21" s="12"/>
    </row>
    <row r="22" spans="2:5" ht="18.95" customHeight="1">
      <c r="B22" s="19" t="s">
        <v>40</v>
      </c>
      <c r="C22" s="14" t="s">
        <v>41</v>
      </c>
      <c r="D22" s="11">
        <f>SUM(D15)-(D23+D24)-(D20+D21)</f>
        <v>100000</v>
      </c>
      <c r="E22" s="11">
        <f>SUM(E15)-(E23+E24)-(E20+E21)</f>
        <v>427200</v>
      </c>
    </row>
    <row r="23" spans="2:5" ht="18.95" customHeight="1">
      <c r="B23" s="19" t="s">
        <v>42</v>
      </c>
      <c r="C23" s="14" t="s">
        <v>41</v>
      </c>
      <c r="D23" s="11">
        <f>SUM(D14)</f>
        <v>100000</v>
      </c>
      <c r="E23" s="11">
        <f>SUM(E14)</f>
        <v>112000</v>
      </c>
    </row>
    <row r="24" spans="2:5" ht="18.95" customHeight="1">
      <c r="B24" s="19" t="s">
        <v>43</v>
      </c>
      <c r="C24" s="88" t="s">
        <v>44</v>
      </c>
      <c r="D24" s="11">
        <f>MIN(D15*$E$4-(D20+D21),SUM(D11:D13)-(D20+D21))</f>
        <v>200000</v>
      </c>
      <c r="E24" s="11">
        <f>MIN(E15*$E$4-(E20+E21),SUM(E11:E13)-(E20+E21),D24)</f>
        <v>200000</v>
      </c>
    </row>
    <row r="25" spans="2:5" ht="20.25" customHeight="1">
      <c r="B25" s="126" t="s">
        <v>45</v>
      </c>
      <c r="C25" s="127"/>
      <c r="D25" s="89">
        <f>SUM(D20:D24)</f>
        <v>400000</v>
      </c>
      <c r="E25" s="90">
        <f>SUM(E20:E24)</f>
        <v>739200</v>
      </c>
    </row>
    <row r="26" spans="2:5" ht="18.600000000000001" hidden="1" customHeight="1">
      <c r="D26" s="91" t="str">
        <f>IF(D25=D24,"",IF(D15&lt;&gt;D25,"Kostnader og finansiering samsvarer ikke","Kostnader og finansiering samsvarer"))</f>
        <v>Kostnader og finansiering samsvarer</v>
      </c>
      <c r="E26" s="92" t="str">
        <f>IF(E25=E24,"",IF(E15&lt;&gt;E25,"Kostnader og finansiering samsvarer ikke","Kostnader og finansiering samsvarer"))</f>
        <v>Kostnader og finansiering samsvarer</v>
      </c>
    </row>
    <row r="27" spans="2:5" ht="5.25" hidden="1" customHeight="1">
      <c r="B27" s="4"/>
      <c r="C27" s="73"/>
      <c r="D27" s="93"/>
      <c r="E27" s="93" t="e">
        <f>SUM(E23*#REF!)</f>
        <v>#REF!</v>
      </c>
    </row>
    <row r="28" spans="2:5" ht="19.5" hidden="1" customHeight="1">
      <c r="B28" s="4"/>
      <c r="C28" s="94" t="s">
        <v>46</v>
      </c>
      <c r="D28" s="95">
        <f>SUM(D20:D24)-D15</f>
        <v>0</v>
      </c>
      <c r="E28" s="96">
        <f>SUM(E20:E24)-E15</f>
        <v>0</v>
      </c>
    </row>
    <row r="29" spans="2:5" ht="5.25" customHeight="1">
      <c r="B29" s="4"/>
      <c r="C29" s="73"/>
      <c r="D29" s="74"/>
      <c r="E29" s="93"/>
    </row>
    <row r="30" spans="2:5" ht="18.600000000000001" customHeight="1">
      <c r="B30" s="4"/>
      <c r="C30" s="97" t="s">
        <v>47</v>
      </c>
      <c r="D30" s="98">
        <f>SUMIF(C20:C24,"Privat",D20:D24)</f>
        <v>200000</v>
      </c>
      <c r="E30" s="11">
        <f>SUMIF(C20:C24,"Privat",E20:E24)</f>
        <v>539200</v>
      </c>
    </row>
    <row r="31" spans="2:5" ht="5.25" customHeight="1">
      <c r="B31" s="4"/>
      <c r="C31" s="99"/>
      <c r="D31" s="93"/>
      <c r="E31" s="93"/>
    </row>
    <row r="32" spans="2:5" ht="18.95" customHeight="1">
      <c r="B32" s="4"/>
      <c r="C32" s="97" t="s">
        <v>48</v>
      </c>
      <c r="D32" s="11">
        <f>SUMIF(C20:C24,"Offentlig",D20:D24)</f>
        <v>200000</v>
      </c>
      <c r="E32" s="100">
        <f>SUMIF(C20:C24,"Offentlig",E20:E24)</f>
        <v>200000</v>
      </c>
    </row>
    <row r="33" spans="2:5" ht="5.25" customHeight="1">
      <c r="B33" s="73"/>
      <c r="C33" s="73"/>
      <c r="D33" s="74"/>
      <c r="E33" s="93"/>
    </row>
    <row r="34" spans="2:5" ht="21.75" customHeight="1">
      <c r="B34" s="73"/>
      <c r="C34" s="101" t="s">
        <v>49</v>
      </c>
      <c r="D34" s="74" t="s">
        <v>50</v>
      </c>
      <c r="E34" s="74" t="s">
        <v>51</v>
      </c>
    </row>
    <row r="35" spans="2:5" ht="24" customHeight="1">
      <c r="B35" s="113" t="s">
        <v>52</v>
      </c>
      <c r="C35" s="113">
        <f>SUM(E24)</f>
        <v>200000</v>
      </c>
      <c r="D35" s="113">
        <f>SUM(E6)</f>
        <v>100000</v>
      </c>
      <c r="E35" s="114">
        <f>SUM(E24-E6)</f>
        <v>100000</v>
      </c>
    </row>
    <row r="36" spans="2:5" ht="16.5" customHeight="1">
      <c r="D36" s="4"/>
      <c r="E36" s="4"/>
    </row>
    <row r="37" spans="2:5" ht="18">
      <c r="B37" s="124" t="s">
        <v>53</v>
      </c>
      <c r="C37" s="124"/>
      <c r="D37" s="124"/>
      <c r="E37" s="124"/>
    </row>
    <row r="38" spans="2:5" ht="6" customHeight="1">
      <c r="B38" s="73"/>
      <c r="C38" s="73"/>
      <c r="D38" s="74"/>
      <c r="E38" s="74"/>
    </row>
    <row r="39" spans="2:5" s="102" customFormat="1" ht="33.75" customHeight="1">
      <c r="B39" s="129" t="s">
        <v>54</v>
      </c>
      <c r="C39" s="129"/>
      <c r="D39" s="129"/>
      <c r="E39" s="129"/>
    </row>
    <row r="40" spans="2:5" ht="14.25">
      <c r="B40" s="128" t="s">
        <v>55</v>
      </c>
      <c r="C40" s="128"/>
      <c r="D40" s="128"/>
      <c r="E40" s="128"/>
    </row>
    <row r="41" spans="2:5" ht="15" customHeight="1">
      <c r="B41" s="128" t="s">
        <v>56</v>
      </c>
      <c r="C41" s="128"/>
      <c r="D41" s="128"/>
      <c r="E41" s="128"/>
    </row>
    <row r="42" spans="2:5" ht="15" customHeight="1">
      <c r="B42" s="128" t="s">
        <v>57</v>
      </c>
      <c r="C42" s="128"/>
      <c r="D42" s="128"/>
      <c r="E42" s="128"/>
    </row>
    <row r="43" spans="2:5" ht="15" customHeight="1">
      <c r="B43" s="128" t="s">
        <v>58</v>
      </c>
      <c r="C43" s="128"/>
      <c r="D43" s="128"/>
      <c r="E43" s="128"/>
    </row>
    <row r="44" spans="2:5" ht="5.25" customHeight="1">
      <c r="B44" s="103"/>
      <c r="C44" s="103"/>
      <c r="D44" s="103"/>
      <c r="E44" s="103"/>
    </row>
    <row r="45" spans="2:5" ht="24" customHeight="1">
      <c r="B45" s="130" t="s">
        <v>59</v>
      </c>
      <c r="C45" s="130"/>
      <c r="D45" s="104" t="s">
        <v>60</v>
      </c>
      <c r="E45" s="104" t="s">
        <v>61</v>
      </c>
    </row>
    <row r="46" spans="2:5" ht="18.75" customHeight="1">
      <c r="B46" s="131" t="s">
        <v>62</v>
      </c>
      <c r="C46" s="131"/>
      <c r="D46" s="5"/>
      <c r="E46" s="5"/>
    </row>
    <row r="47" spans="2:5" ht="18.75" customHeight="1">
      <c r="B47" s="131" t="s">
        <v>63</v>
      </c>
      <c r="C47" s="131"/>
      <c r="D47" s="5"/>
      <c r="E47" s="5"/>
    </row>
    <row r="48" spans="2:5" ht="18.75" customHeight="1">
      <c r="B48" s="131" t="s">
        <v>64</v>
      </c>
      <c r="C48" s="131"/>
      <c r="D48" s="5"/>
      <c r="E48" s="5"/>
    </row>
    <row r="49" spans="2:5" ht="18.75" customHeight="1">
      <c r="B49" s="131" t="s">
        <v>65</v>
      </c>
      <c r="C49" s="131"/>
      <c r="D49" s="5"/>
      <c r="E49" s="5"/>
    </row>
    <row r="50" spans="2:5" ht="51" customHeight="1">
      <c r="B50" s="132" t="s">
        <v>66</v>
      </c>
      <c r="C50" s="133"/>
      <c r="D50" s="5"/>
      <c r="E50" s="5"/>
    </row>
    <row r="51" spans="2:5" ht="2.85" customHeight="1">
      <c r="B51" s="73"/>
      <c r="C51" s="73"/>
      <c r="D51" s="74"/>
      <c r="E51" s="74"/>
    </row>
    <row r="52" spans="2:5" ht="24.6" customHeight="1">
      <c r="B52" s="125" t="s">
        <v>67</v>
      </c>
      <c r="C52" s="125"/>
      <c r="D52" s="125"/>
      <c r="E52" s="125"/>
    </row>
    <row r="53" spans="2:5" ht="24.6" customHeight="1">
      <c r="B53" s="125" t="s">
        <v>68</v>
      </c>
      <c r="C53" s="125"/>
      <c r="D53" s="125"/>
      <c r="E53" s="125"/>
    </row>
    <row r="58" spans="2:5" ht="12.75" customHeight="1">
      <c r="D58" s="105"/>
    </row>
  </sheetData>
  <sheetProtection sheet="1" objects="1" scenarios="1" insertRows="0"/>
  <protectedRanges>
    <protectedRange sqref="E2" name="Område1"/>
    <protectedRange sqref="E4" name="Område2"/>
    <protectedRange sqref="E6" name="Område3"/>
    <protectedRange sqref="D11:D14" name="Område4"/>
    <protectedRange sqref="E12:E13" name="Område5"/>
    <protectedRange sqref="B20:E21" name="Område6"/>
    <protectedRange sqref="C22:C23" name="Område7"/>
    <protectedRange sqref="D46:E50" name="Område8"/>
  </protectedRanges>
  <mergeCells count="20">
    <mergeCell ref="B53:E53"/>
    <mergeCell ref="B39:E39"/>
    <mergeCell ref="B45:C45"/>
    <mergeCell ref="B46:C46"/>
    <mergeCell ref="B47:C47"/>
    <mergeCell ref="B48:C48"/>
    <mergeCell ref="B49:C49"/>
    <mergeCell ref="B50:C50"/>
    <mergeCell ref="B42:E42"/>
    <mergeCell ref="B37:E37"/>
    <mergeCell ref="B52:E52"/>
    <mergeCell ref="B25:C25"/>
    <mergeCell ref="B40:E40"/>
    <mergeCell ref="B41:E41"/>
    <mergeCell ref="B43:E43"/>
    <mergeCell ref="B4:D4"/>
    <mergeCell ref="B2:D2"/>
    <mergeCell ref="B6:D6"/>
    <mergeCell ref="B8:E8"/>
    <mergeCell ref="B17:E17"/>
  </mergeCells>
  <conditionalFormatting sqref="D25">
    <cfRule type="cellIs" dxfId="45" priority="14" operator="lessThan">
      <formula>#REF!</formula>
    </cfRule>
    <cfRule type="cellIs" dxfId="44" priority="15" operator="equal">
      <formula>#REF!</formula>
    </cfRule>
  </conditionalFormatting>
  <conditionalFormatting sqref="D15:E15">
    <cfRule type="cellIs" dxfId="43" priority="108" operator="lessThan">
      <formula>#REF!</formula>
    </cfRule>
    <cfRule type="cellIs" dxfId="42" priority="109" operator="equal">
      <formula>#REF!</formula>
    </cfRule>
  </conditionalFormatting>
  <conditionalFormatting sqref="D26:E26">
    <cfRule type="cellIs" dxfId="41" priority="28" operator="equal">
      <formula>"Kostnader og finansiering samsvarer"</formula>
    </cfRule>
    <cfRule type="containsText" dxfId="40" priority="29" operator="containsText" text="Kostnader og finansiering samsvarer ikke">
      <formula>NOT(ISERROR(SEARCH("Kostnader og finansiering samsvarer ikke",D26)))</formula>
    </cfRule>
  </conditionalFormatting>
  <conditionalFormatting sqref="D28:E28">
    <cfRule type="cellIs" dxfId="39" priority="1" operator="lessThan">
      <formula>0</formula>
    </cfRule>
  </conditionalFormatting>
  <conditionalFormatting sqref="E25">
    <cfRule type="cellIs" dxfId="38" priority="12" operator="lessThan">
      <formula>#REF!</formula>
    </cfRule>
    <cfRule type="cellIs" dxfId="37" priority="13" operator="equal">
      <formula>#REF!</formula>
    </cfRule>
  </conditionalFormatting>
  <dataValidations disablePrompts="1" count="6">
    <dataValidation allowBlank="1" showInputMessage="1" showErrorMessage="1" prompt="Fast timesats er p.r. på kroner 700." sqref="B14" xr:uid="{A129654D-078B-4DBF-AA90-5FDD51DC62C7}"/>
    <dataValidation type="whole" allowBlank="1" showInputMessage="1" showErrorMessage="1" sqref="D12:D14 E11:E14" xr:uid="{B9250030-1787-46EC-9231-7A6462A87A8C}">
      <formula1>0</formula1>
      <formula2>100000000</formula2>
    </dataValidation>
    <dataValidation operator="greaterThanOrEqual" allowBlank="1" showInputMessage="1" showErrorMessage="1" error="Fyll ut!" prompt="Bruk godkjent beløp fra tilsagnsbrev." sqref="D7" xr:uid="{53B32A99-0869-446E-AC4F-555F61F37936}"/>
    <dataValidation allowBlank="1" showErrorMessage="1" prompt="Bruk Tilsagnsnummer fra Tilsagnsbrev." sqref="E2:E3 D3" xr:uid="{8D5CC125-7DAC-42F6-AFF1-85841F58366A}"/>
    <dataValidation operator="greaterThanOrEqual" allowBlank="1" showErrorMessage="1" error="Fyll ut!" prompt="Bruk godkjent beløp fra tilsagnsbrev." sqref="E3:E6 D3" xr:uid="{3BE06F2D-01DE-49B4-8F77-6E58536F1AAA}"/>
    <dataValidation allowBlank="1" showInputMessage="1" showErrorMessage="1" prompt="Beregnet timesats på 0,85 promille av årslønn og/eller fast timesats på kroner 700." sqref="B11" xr:uid="{E54204E2-D345-42BF-B5FA-09C52C6A6FD5}"/>
  </dataValidations>
  <pageMargins left="0.19685039370078741" right="0.19685039370078741" top="0.59375" bottom="0.19685039370078741" header="0.31496062992125984" footer="0.31496062992125984"/>
  <pageSetup paperSize="9" scale="45" orientation="portrait" r:id="rId1"/>
  <headerFooter>
    <oddHeader>&amp;L&amp;G&amp;C&amp;"Verdana,Normal"&amp;14&amp;A&amp;R&amp;G</oddHeader>
  </headerFooter>
  <ignoredErrors>
    <ignoredError sqref="D24" formulaRange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2623E641-0513-462D-8D15-0824665F4023}">
          <x14:formula1>
            <xm:f>Inndata!$C$2:$C$3</xm:f>
          </x14:formula1>
          <xm:sqref>C20:C23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38FDF-A6CD-4799-BA0C-6C5A2A08D0DF}">
  <sheetPr codeName="Ark5">
    <tabColor rgb="FFE35205"/>
  </sheetPr>
  <dimension ref="B1:J30"/>
  <sheetViews>
    <sheetView showGridLines="0" view="pageLayout" zoomScaleNormal="80" workbookViewId="0">
      <selection activeCell="H21" sqref="H21"/>
    </sheetView>
  </sheetViews>
  <sheetFormatPr defaultColWidth="15" defaultRowHeight="12.75" customHeight="1"/>
  <cols>
    <col min="1" max="1" width="3.7109375" style="4" customWidth="1"/>
    <col min="2" max="2" width="7.140625" style="4" bestFit="1" customWidth="1"/>
    <col min="3" max="3" width="28.7109375" style="4" customWidth="1"/>
    <col min="4" max="4" width="34.42578125" style="4" customWidth="1"/>
    <col min="5" max="5" width="40.28515625" style="4" customWidth="1"/>
    <col min="6" max="6" width="34.42578125" style="4" customWidth="1"/>
    <col min="7" max="7" width="27.140625" style="4" customWidth="1"/>
    <col min="8" max="8" width="20.5703125" style="4" customWidth="1"/>
    <col min="9" max="9" width="12.28515625" style="4" bestFit="1" customWidth="1"/>
    <col min="10" max="10" width="18.42578125" style="4" customWidth="1"/>
    <col min="11" max="16384" width="15" style="4"/>
  </cols>
  <sheetData>
    <row r="1" spans="2:10" ht="18" customHeight="1">
      <c r="B1" s="137" t="s">
        <v>69</v>
      </c>
      <c r="C1" s="137"/>
      <c r="D1" s="137"/>
      <c r="E1" s="137"/>
      <c r="F1" s="137"/>
      <c r="G1" s="137"/>
      <c r="H1" s="137"/>
      <c r="I1" s="137"/>
      <c r="J1" s="137"/>
    </row>
    <row r="2" spans="2:10" ht="5.25" customHeight="1"/>
    <row r="3" spans="2:10" ht="25.5" customHeight="1">
      <c r="B3" s="134" t="s">
        <v>70</v>
      </c>
      <c r="C3" s="135"/>
      <c r="D3" s="135"/>
      <c r="E3" s="135"/>
      <c r="F3" s="135"/>
      <c r="G3" s="135"/>
      <c r="H3" s="135"/>
      <c r="I3" s="135"/>
      <c r="J3" s="136"/>
    </row>
    <row r="4" spans="2:10" ht="5.25" customHeight="1">
      <c r="C4" s="6"/>
      <c r="D4" s="6"/>
      <c r="E4" s="32"/>
      <c r="F4" s="6"/>
      <c r="G4" s="6"/>
      <c r="H4" s="6"/>
    </row>
    <row r="5" spans="2:10" ht="30" customHeight="1">
      <c r="B5" s="9" t="s">
        <v>71</v>
      </c>
      <c r="C5" s="10" t="s">
        <v>72</v>
      </c>
      <c r="D5" s="10" t="s">
        <v>73</v>
      </c>
      <c r="E5" s="10" t="s">
        <v>74</v>
      </c>
      <c r="F5" s="10" t="s">
        <v>75</v>
      </c>
      <c r="G5" s="10" t="s">
        <v>76</v>
      </c>
      <c r="H5" s="10" t="s">
        <v>77</v>
      </c>
      <c r="I5" s="9" t="s">
        <v>78</v>
      </c>
      <c r="J5" s="9" t="s">
        <v>79</v>
      </c>
    </row>
    <row r="6" spans="2:10" ht="15" customHeight="1">
      <c r="B6" s="21">
        <v>2024</v>
      </c>
      <c r="C6" s="21" t="s">
        <v>80</v>
      </c>
      <c r="D6" s="21" t="s">
        <v>81</v>
      </c>
      <c r="E6" s="21" t="s">
        <v>82</v>
      </c>
      <c r="F6" s="43" t="s">
        <v>83</v>
      </c>
      <c r="G6" s="44">
        <v>780000</v>
      </c>
      <c r="H6" s="45">
        <v>100</v>
      </c>
      <c r="I6" s="33">
        <f>IFERROR(IF(F6="Beregnet (0,85 ‰ av årslønn)",G6*0.00085,IF(F6="Fast (kroner 700)",700,0)),0)</f>
        <v>663</v>
      </c>
      <c r="J6" s="33">
        <f t="shared" ref="J6:J8" si="0">SUM(H6*I6)</f>
        <v>66300</v>
      </c>
    </row>
    <row r="7" spans="2:10" ht="15" customHeight="1">
      <c r="B7" s="5">
        <v>2024</v>
      </c>
      <c r="C7" s="5" t="s">
        <v>84</v>
      </c>
      <c r="D7" s="21" t="s">
        <v>81</v>
      </c>
      <c r="E7" s="5" t="s">
        <v>82</v>
      </c>
      <c r="F7" s="46" t="s">
        <v>85</v>
      </c>
      <c r="G7" s="47"/>
      <c r="H7" s="27">
        <v>87</v>
      </c>
      <c r="I7" s="33">
        <f t="shared" ref="I7:I10" si="1">IFERROR(IF(F7="Beregnet (0,85 ‰ av årslønn)",G7*0.00085,IF(F7="Fast (kroner 700)",700,0)),0)</f>
        <v>700</v>
      </c>
      <c r="J7" s="34">
        <f t="shared" si="0"/>
        <v>60900</v>
      </c>
    </row>
    <row r="8" spans="2:10" ht="15" customHeight="1">
      <c r="B8" s="5"/>
      <c r="C8" s="5"/>
      <c r="D8" s="21"/>
      <c r="E8" s="5"/>
      <c r="F8" s="46"/>
      <c r="G8" s="47"/>
      <c r="H8" s="27"/>
      <c r="I8" s="33">
        <f t="shared" si="1"/>
        <v>0</v>
      </c>
      <c r="J8" s="34">
        <f t="shared" si="0"/>
        <v>0</v>
      </c>
    </row>
    <row r="9" spans="2:10" ht="15" customHeight="1">
      <c r="B9" s="5"/>
      <c r="C9" s="5"/>
      <c r="D9" s="5"/>
      <c r="E9" s="5"/>
      <c r="F9" s="46"/>
      <c r="G9" s="47"/>
      <c r="H9" s="27"/>
      <c r="I9" s="33">
        <f t="shared" si="1"/>
        <v>0</v>
      </c>
      <c r="J9" s="34">
        <f t="shared" ref="J9:J22" si="2">SUM(H9*I9)</f>
        <v>0</v>
      </c>
    </row>
    <row r="10" spans="2:10" ht="15" customHeight="1">
      <c r="B10" s="48"/>
      <c r="C10" s="48"/>
      <c r="D10" s="48"/>
      <c r="E10" s="48"/>
      <c r="F10" s="49"/>
      <c r="G10" s="50"/>
      <c r="H10" s="27"/>
      <c r="I10" s="33">
        <f t="shared" si="1"/>
        <v>0</v>
      </c>
      <c r="J10" s="34">
        <f t="shared" si="2"/>
        <v>0</v>
      </c>
    </row>
    <row r="11" spans="2:10" ht="20.25" customHeight="1">
      <c r="B11" s="134" t="s">
        <v>86</v>
      </c>
      <c r="C11" s="135"/>
      <c r="D11" s="135"/>
      <c r="E11" s="135"/>
      <c r="F11" s="135"/>
      <c r="G11" s="136"/>
      <c r="H11" s="51">
        <f>SUM(H6:H10)</f>
        <v>187</v>
      </c>
      <c r="I11" s="40"/>
      <c r="J11" s="52">
        <f>SUM(J6:J10)</f>
        <v>127200</v>
      </c>
    </row>
    <row r="12" spans="2:10" ht="5.25" customHeight="1">
      <c r="B12" s="53"/>
      <c r="C12" s="53"/>
      <c r="D12" s="53"/>
      <c r="E12" s="53"/>
      <c r="F12" s="54"/>
      <c r="G12" s="55"/>
    </row>
    <row r="13" spans="2:10" ht="15" customHeight="1">
      <c r="B13" s="137" t="s">
        <v>87</v>
      </c>
      <c r="C13" s="137"/>
      <c r="D13" s="137"/>
      <c r="E13" s="137"/>
      <c r="F13" s="137"/>
      <c r="G13" s="137"/>
      <c r="H13" s="137"/>
      <c r="I13" s="137"/>
      <c r="J13" s="137"/>
    </row>
    <row r="14" spans="2:10" ht="5.25" customHeight="1"/>
    <row r="15" spans="2:10" ht="25.5" customHeight="1">
      <c r="B15" s="134" t="s">
        <v>88</v>
      </c>
      <c r="C15" s="135"/>
      <c r="D15" s="135"/>
      <c r="E15" s="135"/>
      <c r="F15" s="135"/>
      <c r="G15" s="135"/>
      <c r="H15" s="135"/>
      <c r="I15" s="135"/>
      <c r="J15" s="136"/>
    </row>
    <row r="16" spans="2:10" ht="5.25" customHeight="1">
      <c r="C16" s="6"/>
      <c r="D16" s="6"/>
      <c r="E16" s="32"/>
      <c r="F16" s="6"/>
      <c r="G16" s="6"/>
      <c r="H16" s="6"/>
    </row>
    <row r="17" spans="2:10" ht="30" customHeight="1">
      <c r="B17" s="9" t="s">
        <v>71</v>
      </c>
      <c r="C17" s="138" t="s">
        <v>89</v>
      </c>
      <c r="D17" s="139"/>
      <c r="E17" s="10" t="s">
        <v>74</v>
      </c>
      <c r="F17" s="56"/>
      <c r="G17" s="56"/>
      <c r="H17" s="10" t="s">
        <v>77</v>
      </c>
      <c r="I17" s="57" t="s">
        <v>78</v>
      </c>
      <c r="J17" s="9" t="s">
        <v>79</v>
      </c>
    </row>
    <row r="18" spans="2:10" ht="15" customHeight="1">
      <c r="B18" s="58">
        <v>2024</v>
      </c>
      <c r="C18" s="140" t="s">
        <v>90</v>
      </c>
      <c r="D18" s="141"/>
      <c r="E18" s="58" t="s">
        <v>82</v>
      </c>
      <c r="F18" s="59"/>
      <c r="G18" s="60"/>
      <c r="H18" s="61">
        <v>100</v>
      </c>
      <c r="I18" s="62">
        <v>700</v>
      </c>
      <c r="J18" s="63">
        <f t="shared" si="2"/>
        <v>70000</v>
      </c>
    </row>
    <row r="19" spans="2:10" ht="15" customHeight="1">
      <c r="B19" s="58">
        <v>2024</v>
      </c>
      <c r="C19" s="140" t="s">
        <v>91</v>
      </c>
      <c r="D19" s="141"/>
      <c r="E19" s="58" t="s">
        <v>92</v>
      </c>
      <c r="F19" s="59"/>
      <c r="G19" s="60"/>
      <c r="H19" s="61">
        <v>10</v>
      </c>
      <c r="I19" s="62">
        <v>700</v>
      </c>
      <c r="J19" s="62">
        <f t="shared" si="2"/>
        <v>7000</v>
      </c>
    </row>
    <row r="20" spans="2:10" ht="15" customHeight="1">
      <c r="B20" s="58">
        <v>2024</v>
      </c>
      <c r="C20" s="140" t="s">
        <v>93</v>
      </c>
      <c r="D20" s="141"/>
      <c r="E20" s="58" t="s">
        <v>94</v>
      </c>
      <c r="F20" s="59"/>
      <c r="G20" s="60"/>
      <c r="H20" s="61">
        <v>50</v>
      </c>
      <c r="I20" s="62">
        <v>700</v>
      </c>
      <c r="J20" s="62">
        <f t="shared" si="2"/>
        <v>35000</v>
      </c>
    </row>
    <row r="21" spans="2:10" ht="15" customHeight="1">
      <c r="B21" s="58"/>
      <c r="C21" s="140"/>
      <c r="D21" s="141"/>
      <c r="E21" s="58"/>
      <c r="F21" s="59"/>
      <c r="G21" s="60"/>
      <c r="H21" s="61"/>
      <c r="I21" s="62">
        <v>700</v>
      </c>
      <c r="J21" s="68">
        <f t="shared" si="2"/>
        <v>0</v>
      </c>
    </row>
    <row r="22" spans="2:10" ht="15" customHeight="1">
      <c r="B22" s="64"/>
      <c r="C22" s="142"/>
      <c r="D22" s="143"/>
      <c r="E22" s="64"/>
      <c r="F22" s="65"/>
      <c r="G22" s="66"/>
      <c r="H22" s="67"/>
      <c r="I22" s="112">
        <v>700</v>
      </c>
      <c r="J22" s="62">
        <f t="shared" si="2"/>
        <v>0</v>
      </c>
    </row>
    <row r="23" spans="2:10" ht="20.25" customHeight="1">
      <c r="B23" s="134" t="s">
        <v>95</v>
      </c>
      <c r="C23" s="135"/>
      <c r="D23" s="135"/>
      <c r="E23" s="135"/>
      <c r="F23" s="135"/>
      <c r="G23" s="135"/>
      <c r="H23" s="111">
        <f>SUM(H18:H22)</f>
        <v>160</v>
      </c>
      <c r="I23" s="40"/>
      <c r="J23" s="111">
        <f>SUM(J18:J22)</f>
        <v>112000</v>
      </c>
    </row>
    <row r="24" spans="2:10" ht="15" customHeight="1">
      <c r="I24" s="69"/>
      <c r="J24" s="70"/>
    </row>
    <row r="25" spans="2:10" ht="30" customHeight="1">
      <c r="H25" s="37" t="s">
        <v>96</v>
      </c>
      <c r="I25" s="38"/>
      <c r="J25" s="37" t="s">
        <v>97</v>
      </c>
    </row>
    <row r="26" spans="2:10" ht="20.25" customHeight="1">
      <c r="B26" s="134" t="s">
        <v>98</v>
      </c>
      <c r="C26" s="135"/>
      <c r="D26" s="135"/>
      <c r="E26" s="135"/>
      <c r="F26" s="135"/>
      <c r="G26" s="136"/>
      <c r="H26" s="51">
        <f>SUM(H11+H23)</f>
        <v>347</v>
      </c>
      <c r="I26" s="40"/>
      <c r="J26" s="52">
        <f>SUM(J11+J23)</f>
        <v>239200</v>
      </c>
    </row>
    <row r="27" spans="2:10" ht="30" customHeight="1"/>
    <row r="28" spans="2:10" ht="45.75" customHeight="1">
      <c r="B28" s="132" t="s">
        <v>99</v>
      </c>
      <c r="C28" s="133"/>
      <c r="D28" s="133"/>
      <c r="E28" s="144"/>
      <c r="F28" s="145"/>
      <c r="G28" s="145"/>
      <c r="H28" s="145"/>
      <c r="I28" s="145"/>
      <c r="J28" s="146"/>
    </row>
    <row r="29" spans="2:10" ht="15" customHeight="1">
      <c r="C29" s="41"/>
      <c r="D29" s="41"/>
      <c r="E29" s="6"/>
      <c r="F29" s="6"/>
      <c r="G29" s="6"/>
      <c r="H29" s="6"/>
      <c r="I29" s="6"/>
      <c r="J29" s="6"/>
    </row>
    <row r="30" spans="2:10" ht="15" customHeight="1"/>
  </sheetData>
  <sheetProtection sheet="1" objects="1" scenarios="1" insertRows="0"/>
  <protectedRanges>
    <protectedRange sqref="B6:H10" name="Område1"/>
    <protectedRange sqref="B18:E22" name="Område2"/>
    <protectedRange sqref="H18:H22" name="Område3"/>
    <protectedRange sqref="E28:F28" name="Område4"/>
  </protectedRanges>
  <mergeCells count="15">
    <mergeCell ref="C22:D22"/>
    <mergeCell ref="B23:G23"/>
    <mergeCell ref="B26:G26"/>
    <mergeCell ref="B28:D28"/>
    <mergeCell ref="E28:J28"/>
    <mergeCell ref="C17:D17"/>
    <mergeCell ref="C18:D18"/>
    <mergeCell ref="C19:D19"/>
    <mergeCell ref="C20:D20"/>
    <mergeCell ref="C21:D21"/>
    <mergeCell ref="B15:J15"/>
    <mergeCell ref="B1:J1"/>
    <mergeCell ref="B13:J13"/>
    <mergeCell ref="B3:J3"/>
    <mergeCell ref="B11:G11"/>
  </mergeCells>
  <conditionalFormatting sqref="I11">
    <cfRule type="cellIs" dxfId="36" priority="15" operator="equal">
      <formula>"Avviker fra prosjektregnskap"</formula>
    </cfRule>
    <cfRule type="cellIs" dxfId="35" priority="16" operator="equal">
      <formula>"Stemmer med prosjektregnskap"</formula>
    </cfRule>
    <cfRule type="cellIs" dxfId="34" priority="17" operator="equal">
      <formula>"Avvik fra prosjektregnskap"</formula>
    </cfRule>
    <cfRule type="cellIs" dxfId="33" priority="18" operator="equal">
      <formula>"I tråd med prosjektregnskap"</formula>
    </cfRule>
  </conditionalFormatting>
  <conditionalFormatting sqref="I24:I25">
    <cfRule type="cellIs" dxfId="32" priority="74" operator="equal">
      <formula>"IKKE OK - Timer og/eller kostnader er lavere enn prosjektregnskap"</formula>
    </cfRule>
    <cfRule type="cellIs" dxfId="31" priority="75" operator="equal">
      <formula>"OK - Timer og kostnader er like eller høyere enn prosjektregnskap"</formula>
    </cfRule>
  </conditionalFormatting>
  <conditionalFormatting sqref="J24:J25">
    <cfRule type="cellIs" dxfId="30" priority="82" operator="equal">
      <formula>"Avviker fra prosjektregnskap"</formula>
    </cfRule>
    <cfRule type="cellIs" dxfId="29" priority="83" operator="equal">
      <formula>"Stemmer med prosjektregnskap"</formula>
    </cfRule>
    <cfRule type="cellIs" dxfId="28" priority="87" operator="equal">
      <formula>"Avvik fra prosjektregnskap"</formula>
    </cfRule>
    <cfRule type="cellIs" dxfId="27" priority="88" operator="equal">
      <formula>"I tråd med prosjektregnskap"</formula>
    </cfRule>
  </conditionalFormatting>
  <conditionalFormatting sqref="L3">
    <cfRule type="cellIs" dxfId="26" priority="60" operator="equal">
      <formula>"Sum er lik eller høyere enn prosjektregnskap"</formula>
    </cfRule>
  </conditionalFormatting>
  <conditionalFormatting sqref="L15">
    <cfRule type="cellIs" dxfId="25" priority="55" operator="equal">
      <formula>"Sum er lik eller høyere enn prosjektregnskap"</formula>
    </cfRule>
  </conditionalFormatting>
  <conditionalFormatting sqref="I23">
    <cfRule type="cellIs" dxfId="24" priority="5" operator="equal">
      <formula>"Avviker fra prosjektregnskap"</formula>
    </cfRule>
    <cfRule type="cellIs" dxfId="23" priority="6" operator="equal">
      <formula>"Stemmer med prosjektregnskap"</formula>
    </cfRule>
    <cfRule type="cellIs" dxfId="22" priority="7" operator="equal">
      <formula>"Avvik fra prosjektregnskap"</formula>
    </cfRule>
    <cfRule type="cellIs" dxfId="21" priority="8" operator="equal">
      <formula>"I tråd med prosjektregnskap"</formula>
    </cfRule>
  </conditionalFormatting>
  <conditionalFormatting sqref="I26">
    <cfRule type="cellIs" dxfId="20" priority="1" operator="equal">
      <formula>"Avviker fra prosjektregnskap"</formula>
    </cfRule>
    <cfRule type="cellIs" dxfId="19" priority="2" operator="equal">
      <formula>"Stemmer med prosjektregnskap"</formula>
    </cfRule>
    <cfRule type="cellIs" dxfId="18" priority="3" operator="equal">
      <formula>"Avvik fra prosjektregnskap"</formula>
    </cfRule>
    <cfRule type="cellIs" dxfId="17" priority="4" operator="equal">
      <formula>"I tråd med prosjektregnskap"</formula>
    </cfRule>
  </conditionalFormatting>
  <dataValidations disablePrompts="1" count="1">
    <dataValidation allowBlank="1" showInputMessage="1" showErrorMessage="1" sqref="F18:G22" xr:uid="{DBA00326-2F41-497F-B8AF-023E5FF4DE72}"/>
  </dataValidations>
  <pageMargins left="0.19685039370078741" right="0.19685039370078741" top="0.59062499999999996" bottom="0.19685039370078741" header="0.31496062992125984" footer="0.31496062992125984"/>
  <pageSetup paperSize="9" scale="45" orientation="portrait" r:id="rId1"/>
  <headerFooter>
    <oddHeader>&amp;L&amp;G&amp;C&amp;"Verdana,Normal"&amp;14&amp;A&amp;R&amp;G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95B699EB-05D0-4F1D-8623-F53F179644F9}">
          <x14:formula1>
            <xm:f>Inndata!$B$2:$B$3</xm:f>
          </x14:formula1>
          <xm:sqref>F6:F10 F12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8B059-76AC-4FC9-B866-61DF986BC490}">
  <sheetPr>
    <tabColor rgb="FFE35205"/>
  </sheetPr>
  <dimension ref="B1:J30"/>
  <sheetViews>
    <sheetView showGridLines="0" view="pageLayout" zoomScaleNormal="80" workbookViewId="0">
      <selection activeCell="B4" sqref="B4"/>
    </sheetView>
  </sheetViews>
  <sheetFormatPr defaultColWidth="15" defaultRowHeight="12.75" customHeight="1"/>
  <cols>
    <col min="1" max="1" width="3.7109375" style="4" customWidth="1"/>
    <col min="2" max="2" width="10.7109375" style="4" customWidth="1"/>
    <col min="3" max="3" width="35.5703125" style="4" customWidth="1"/>
    <col min="4" max="4" width="38.7109375" style="4" customWidth="1"/>
    <col min="5" max="5" width="75.140625" style="4" customWidth="1"/>
    <col min="6" max="6" width="27.7109375" style="4" customWidth="1"/>
    <col min="7" max="7" width="12.5703125" style="4" customWidth="1"/>
    <col min="8" max="8" width="21.42578125" style="4" bestFit="1" customWidth="1"/>
    <col min="9" max="9" width="9.140625" style="4"/>
    <col min="10" max="16384" width="15" style="4"/>
  </cols>
  <sheetData>
    <row r="1" spans="2:10" ht="18" customHeight="1">
      <c r="B1" s="137" t="s">
        <v>100</v>
      </c>
      <c r="C1" s="137"/>
      <c r="D1" s="137"/>
      <c r="E1" s="137"/>
      <c r="F1" s="137"/>
      <c r="G1" s="137"/>
      <c r="H1" s="137"/>
      <c r="I1" s="30"/>
      <c r="J1" s="30"/>
    </row>
    <row r="2" spans="2:10" ht="5.25" customHeight="1"/>
    <row r="3" spans="2:10" ht="30" customHeight="1">
      <c r="B3" s="134" t="s">
        <v>88</v>
      </c>
      <c r="C3" s="135"/>
      <c r="D3" s="135"/>
      <c r="E3" s="135"/>
      <c r="F3" s="135"/>
      <c r="G3" s="135"/>
      <c r="H3" s="136"/>
    </row>
    <row r="4" spans="2:10" ht="5.25" customHeight="1">
      <c r="C4" s="6"/>
      <c r="D4" s="6"/>
      <c r="E4" s="32"/>
      <c r="F4" s="6"/>
      <c r="G4" s="6"/>
      <c r="H4" s="6"/>
    </row>
    <row r="5" spans="2:10" ht="30" customHeight="1">
      <c r="B5" s="9" t="s">
        <v>71</v>
      </c>
      <c r="C5" s="10" t="s">
        <v>72</v>
      </c>
      <c r="D5" s="10" t="s">
        <v>73</v>
      </c>
      <c r="E5" s="10" t="s">
        <v>74</v>
      </c>
      <c r="F5" s="10" t="s">
        <v>77</v>
      </c>
      <c r="G5" s="9" t="s">
        <v>78</v>
      </c>
      <c r="H5" s="9" t="s">
        <v>79</v>
      </c>
    </row>
    <row r="6" spans="2:10" ht="15" customHeight="1">
      <c r="B6" s="21">
        <v>2024</v>
      </c>
      <c r="C6" s="21" t="s">
        <v>101</v>
      </c>
      <c r="D6" s="21" t="s">
        <v>102</v>
      </c>
      <c r="E6" s="21" t="s">
        <v>103</v>
      </c>
      <c r="F6" s="22">
        <v>200</v>
      </c>
      <c r="G6" s="33">
        <v>700</v>
      </c>
      <c r="H6" s="33">
        <f t="shared" ref="H6:H24" si="0">SUM(F6*G6)</f>
        <v>140000</v>
      </c>
    </row>
    <row r="7" spans="2:10" ht="15" customHeight="1">
      <c r="B7" s="21"/>
      <c r="C7" s="21"/>
      <c r="D7" s="21"/>
      <c r="E7" s="21"/>
      <c r="F7" s="22"/>
      <c r="G7" s="33">
        <v>700</v>
      </c>
      <c r="H7" s="33">
        <f t="shared" ref="H7:H15" si="1">SUM(F7*G7)</f>
        <v>0</v>
      </c>
    </row>
    <row r="8" spans="2:10" ht="15" customHeight="1">
      <c r="B8" s="21"/>
      <c r="C8" s="21"/>
      <c r="D8" s="21"/>
      <c r="E8" s="21"/>
      <c r="F8" s="22"/>
      <c r="G8" s="33">
        <v>700</v>
      </c>
      <c r="H8" s="33">
        <f t="shared" si="1"/>
        <v>0</v>
      </c>
    </row>
    <row r="9" spans="2:10" ht="15" customHeight="1">
      <c r="B9" s="21"/>
      <c r="C9" s="21"/>
      <c r="D9" s="21"/>
      <c r="E9" s="21"/>
      <c r="F9" s="22"/>
      <c r="G9" s="33">
        <v>700</v>
      </c>
      <c r="H9" s="33">
        <f t="shared" si="1"/>
        <v>0</v>
      </c>
    </row>
    <row r="10" spans="2:10" ht="15" customHeight="1">
      <c r="B10" s="21"/>
      <c r="C10" s="21"/>
      <c r="D10" s="21"/>
      <c r="E10" s="21"/>
      <c r="F10" s="22"/>
      <c r="G10" s="33">
        <v>700</v>
      </c>
      <c r="H10" s="33">
        <f t="shared" si="1"/>
        <v>0</v>
      </c>
    </row>
    <row r="11" spans="2:10" ht="15" customHeight="1">
      <c r="B11" s="21"/>
      <c r="C11" s="21"/>
      <c r="D11" s="21"/>
      <c r="E11" s="21"/>
      <c r="F11" s="22"/>
      <c r="G11" s="33">
        <v>700</v>
      </c>
      <c r="H11" s="33">
        <f t="shared" si="1"/>
        <v>0</v>
      </c>
    </row>
    <row r="12" spans="2:10" ht="15" customHeight="1">
      <c r="B12" s="21"/>
      <c r="C12" s="21"/>
      <c r="D12" s="21"/>
      <c r="E12" s="21"/>
      <c r="F12" s="22"/>
      <c r="G12" s="33">
        <v>700</v>
      </c>
      <c r="H12" s="33">
        <f t="shared" si="1"/>
        <v>0</v>
      </c>
    </row>
    <row r="13" spans="2:10" ht="15" customHeight="1">
      <c r="B13" s="21"/>
      <c r="C13" s="21"/>
      <c r="D13" s="21"/>
      <c r="E13" s="21"/>
      <c r="F13" s="22"/>
      <c r="G13" s="33">
        <v>700</v>
      </c>
      <c r="H13" s="33">
        <f t="shared" si="1"/>
        <v>0</v>
      </c>
    </row>
    <row r="14" spans="2:10" ht="15" customHeight="1">
      <c r="B14" s="21"/>
      <c r="C14" s="21"/>
      <c r="D14" s="21"/>
      <c r="E14" s="21"/>
      <c r="F14" s="22"/>
      <c r="G14" s="33">
        <v>700</v>
      </c>
      <c r="H14" s="33">
        <f t="shared" si="1"/>
        <v>0</v>
      </c>
    </row>
    <row r="15" spans="2:10" ht="15" customHeight="1">
      <c r="B15" s="5"/>
      <c r="C15" s="5"/>
      <c r="D15" s="5"/>
      <c r="E15" s="5"/>
      <c r="F15" s="23"/>
      <c r="G15" s="33">
        <v>700</v>
      </c>
      <c r="H15" s="33">
        <f t="shared" si="1"/>
        <v>0</v>
      </c>
    </row>
    <row r="16" spans="2:10" ht="15" customHeight="1">
      <c r="B16" s="5"/>
      <c r="C16" s="5"/>
      <c r="D16" s="5"/>
      <c r="E16" s="5"/>
      <c r="F16" s="23"/>
      <c r="G16" s="33">
        <v>700</v>
      </c>
      <c r="H16" s="34">
        <f t="shared" si="0"/>
        <v>0</v>
      </c>
    </row>
    <row r="17" spans="2:8" ht="15" customHeight="1">
      <c r="B17" s="5"/>
      <c r="C17" s="5"/>
      <c r="D17" s="5"/>
      <c r="E17" s="5"/>
      <c r="F17" s="23"/>
      <c r="G17" s="33">
        <v>700</v>
      </c>
      <c r="H17" s="34">
        <f t="shared" si="0"/>
        <v>0</v>
      </c>
    </row>
    <row r="18" spans="2:8" ht="15" customHeight="1">
      <c r="B18" s="5"/>
      <c r="C18" s="5"/>
      <c r="D18" s="5"/>
      <c r="E18" s="5"/>
      <c r="F18" s="23"/>
      <c r="G18" s="33">
        <v>700</v>
      </c>
      <c r="H18" s="34">
        <f t="shared" si="0"/>
        <v>0</v>
      </c>
    </row>
    <row r="19" spans="2:8" ht="15" customHeight="1">
      <c r="B19" s="5"/>
      <c r="C19" s="5"/>
      <c r="D19" s="5"/>
      <c r="E19" s="5"/>
      <c r="F19" s="23"/>
      <c r="G19" s="33">
        <v>700</v>
      </c>
      <c r="H19" s="34">
        <f t="shared" si="0"/>
        <v>0</v>
      </c>
    </row>
    <row r="20" spans="2:8" ht="15" customHeight="1">
      <c r="B20" s="5"/>
      <c r="C20" s="5"/>
      <c r="D20" s="5"/>
      <c r="E20" s="5"/>
      <c r="F20" s="23"/>
      <c r="G20" s="33">
        <v>700</v>
      </c>
      <c r="H20" s="34">
        <f t="shared" si="0"/>
        <v>0</v>
      </c>
    </row>
    <row r="21" spans="2:8" ht="15" customHeight="1">
      <c r="B21" s="5"/>
      <c r="C21" s="5"/>
      <c r="D21" s="5"/>
      <c r="E21" s="5"/>
      <c r="F21" s="23"/>
      <c r="G21" s="33">
        <v>700</v>
      </c>
      <c r="H21" s="34">
        <f t="shared" si="0"/>
        <v>0</v>
      </c>
    </row>
    <row r="22" spans="2:8" ht="15" customHeight="1">
      <c r="B22" s="5"/>
      <c r="C22" s="5"/>
      <c r="D22" s="5"/>
      <c r="E22" s="5"/>
      <c r="F22" s="23"/>
      <c r="G22" s="33">
        <v>700</v>
      </c>
      <c r="H22" s="34">
        <f t="shared" ref="H22" si="2">SUM(F22*G22)</f>
        <v>0</v>
      </c>
    </row>
    <row r="23" spans="2:8" ht="15" customHeight="1">
      <c r="B23" s="5"/>
      <c r="C23" s="5"/>
      <c r="D23" s="5"/>
      <c r="E23" s="5"/>
      <c r="F23" s="24"/>
      <c r="G23" s="35">
        <v>700</v>
      </c>
      <c r="H23" s="36">
        <f t="shared" si="0"/>
        <v>0</v>
      </c>
    </row>
    <row r="24" spans="2:8" ht="15" customHeight="1">
      <c r="B24" s="5"/>
      <c r="C24" s="5"/>
      <c r="D24" s="5"/>
      <c r="E24" s="27"/>
      <c r="F24" s="26"/>
      <c r="G24" s="34">
        <v>700</v>
      </c>
      <c r="H24" s="34">
        <f t="shared" si="0"/>
        <v>0</v>
      </c>
    </row>
    <row r="25" spans="2:8" ht="12.75" customHeight="1">
      <c r="C25" s="6"/>
      <c r="D25" s="6"/>
      <c r="E25" s="6"/>
    </row>
    <row r="26" spans="2:8" ht="30" customHeight="1">
      <c r="F26" s="37" t="s">
        <v>96</v>
      </c>
      <c r="G26" s="38"/>
      <c r="H26" s="37" t="s">
        <v>97</v>
      </c>
    </row>
    <row r="27" spans="2:8" ht="21" customHeight="1">
      <c r="B27" s="39" t="s">
        <v>95</v>
      </c>
      <c r="C27" s="31"/>
      <c r="D27" s="31"/>
      <c r="E27" s="31"/>
      <c r="F27" s="29">
        <f>SUM(F5:F23)</f>
        <v>200</v>
      </c>
      <c r="G27" s="40"/>
      <c r="H27" s="29">
        <f>SUM(H6:H24)</f>
        <v>140000</v>
      </c>
    </row>
    <row r="28" spans="2:8" ht="12" customHeight="1">
      <c r="C28" s="41"/>
      <c r="D28" s="41"/>
      <c r="E28" s="42"/>
      <c r="F28" s="42"/>
      <c r="G28" s="42"/>
      <c r="H28" s="32"/>
    </row>
    <row r="29" spans="2:8" ht="44.25" customHeight="1">
      <c r="B29" s="132" t="s">
        <v>104</v>
      </c>
      <c r="C29" s="133"/>
      <c r="D29" s="133"/>
      <c r="E29" s="144"/>
      <c r="F29" s="145"/>
      <c r="G29" s="145"/>
      <c r="H29" s="146"/>
    </row>
    <row r="30" spans="2:8" ht="15" customHeight="1"/>
  </sheetData>
  <sheetProtection sheet="1" objects="1" scenarios="1" insertRows="0"/>
  <protectedRanges>
    <protectedRange sqref="B6:F24" name="Område1"/>
    <protectedRange sqref="E29" name="Område2"/>
  </protectedRanges>
  <mergeCells count="4">
    <mergeCell ref="B3:H3"/>
    <mergeCell ref="B1:H1"/>
    <mergeCell ref="B29:D29"/>
    <mergeCell ref="E29:H29"/>
  </mergeCells>
  <conditionalFormatting sqref="F27">
    <cfRule type="cellIs" dxfId="16" priority="34" operator="greaterThan">
      <formula>#REF!</formula>
    </cfRule>
    <cfRule type="cellIs" dxfId="15" priority="35" operator="notEqual">
      <formula>#REF!</formula>
    </cfRule>
    <cfRule type="cellIs" dxfId="14" priority="36" operator="equal">
      <formula>#REF!</formula>
    </cfRule>
  </conditionalFormatting>
  <conditionalFormatting sqref="G26:G27">
    <cfRule type="cellIs" dxfId="13" priority="7" operator="equal">
      <formula>"IKKE OK - Timer og/eller kostnader er lavere enn prosjektregnskap"</formula>
    </cfRule>
    <cfRule type="cellIs" dxfId="12" priority="8" operator="equal">
      <formula>"OK - Timer og kostnader er like eller høyere enn prosjektregnskap"</formula>
    </cfRule>
  </conditionalFormatting>
  <conditionalFormatting sqref="G27">
    <cfRule type="cellIs" dxfId="11" priority="9" operator="equal">
      <formula>"Avviker fra prosjektregnskap"</formula>
    </cfRule>
    <cfRule type="cellIs" dxfId="10" priority="10" operator="equal">
      <formula>"Stemmer med prosjektregnskap"</formula>
    </cfRule>
    <cfRule type="cellIs" dxfId="9" priority="11" operator="equal">
      <formula>"Avvik fra prosjektregnskap"</formula>
    </cfRule>
    <cfRule type="cellIs" dxfId="8" priority="12" operator="equal">
      <formula>"I tråd med prosjektregnskap"</formula>
    </cfRule>
  </conditionalFormatting>
  <conditionalFormatting sqref="H26:H27">
    <cfRule type="cellIs" dxfId="7" priority="13" operator="equal">
      <formula>"Avviker fra prosjektregnskap"</formula>
    </cfRule>
    <cfRule type="cellIs" dxfId="6" priority="14" operator="equal">
      <formula>"Stemmer med prosjektregnskap"</formula>
    </cfRule>
    <cfRule type="cellIs" dxfId="5" priority="15" operator="equal">
      <formula>"Avvik fra prosjektregnskap"</formula>
    </cfRule>
    <cfRule type="cellIs" dxfId="4" priority="16" operator="equal">
      <formula>"I tråd med prosjektregnskap"</formula>
    </cfRule>
  </conditionalFormatting>
  <conditionalFormatting sqref="H27">
    <cfRule type="cellIs" dxfId="3" priority="37" operator="greaterThan">
      <formula>#REF!</formula>
    </cfRule>
    <cfRule type="cellIs" dxfId="2" priority="38" operator="equal">
      <formula>#REF!</formula>
    </cfRule>
    <cfRule type="cellIs" dxfId="1" priority="39" operator="notEqual">
      <formula>#REF!</formula>
    </cfRule>
  </conditionalFormatting>
  <conditionalFormatting sqref="J3">
    <cfRule type="cellIs" dxfId="0" priority="19" operator="equal">
      <formula>"Sum er lik eller høyere enn prosjektregnskap"</formula>
    </cfRule>
  </conditionalFormatting>
  <pageMargins left="0.19685039370078741" right="0.19685039370078741" top="0.59055118110236227" bottom="0.19685039370078741" header="0.31496062992125984" footer="0.11811023622047245"/>
  <pageSetup paperSize="9" scale="45" orientation="portrait" r:id="rId1"/>
  <headerFooter>
    <oddHeader>&amp;L&amp;G&amp;C&amp;"Verdana,Normal"&amp;12&amp;A&amp;R&amp;G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A21DA-2C3D-4F70-A16A-D8D178933935}">
  <sheetPr codeName="Ark6">
    <tabColor rgb="FFCDC9AF"/>
  </sheetPr>
  <dimension ref="A1:F3"/>
  <sheetViews>
    <sheetView workbookViewId="0">
      <selection activeCell="C10" sqref="C10"/>
    </sheetView>
  </sheetViews>
  <sheetFormatPr defaultColWidth="11.42578125" defaultRowHeight="12.75" customHeight="1"/>
  <cols>
    <col min="1" max="1" width="31.7109375" style="2" customWidth="1"/>
    <col min="2" max="2" width="37.85546875" style="2" bestFit="1" customWidth="1"/>
    <col min="3" max="3" width="8" style="2" bestFit="1" customWidth="1"/>
    <col min="4" max="4" width="25" style="1" customWidth="1"/>
    <col min="5" max="6" width="39.5703125" style="1" bestFit="1" customWidth="1"/>
    <col min="7" max="16384" width="11.42578125" style="1"/>
  </cols>
  <sheetData>
    <row r="1" spans="1:6" ht="12.75" customHeight="1">
      <c r="A1" s="2" t="s">
        <v>105</v>
      </c>
      <c r="B1" s="2" t="s">
        <v>78</v>
      </c>
      <c r="C1" s="2" t="s">
        <v>106</v>
      </c>
      <c r="D1" s="3" t="s">
        <v>107</v>
      </c>
      <c r="E1" s="1" t="s">
        <v>108</v>
      </c>
      <c r="F1" s="1" t="s">
        <v>109</v>
      </c>
    </row>
    <row r="2" spans="1:6" ht="12.75" customHeight="1">
      <c r="A2" s="2" t="s">
        <v>110</v>
      </c>
      <c r="B2" s="2" t="s">
        <v>85</v>
      </c>
      <c r="C2" s="2" t="s">
        <v>41</v>
      </c>
      <c r="D2" s="3" t="s">
        <v>111</v>
      </c>
    </row>
    <row r="3" spans="1:6" ht="12.75" customHeight="1">
      <c r="A3" s="2" t="s">
        <v>112</v>
      </c>
      <c r="B3" s="2" t="s">
        <v>83</v>
      </c>
      <c r="C3" s="2" t="s">
        <v>44</v>
      </c>
      <c r="D3" s="3" t="s">
        <v>113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Metadata xmlns="ac099008-1ee3-4987-a12e-df34877e0d3f" xsi:nil="true"/>
    <MediaServiceFastMetadata xmlns="ac099008-1ee3-4987-a12e-df34877e0d3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C895100A63D634C9445B80E960D306B" ma:contentTypeVersion="6" ma:contentTypeDescription="Opprett et nytt dokument." ma:contentTypeScope="" ma:versionID="aeb6ce5d05b98dc1c2b7d07bc6f8c927">
  <xsd:schema xmlns:xsd="http://www.w3.org/2001/XMLSchema" xmlns:xs="http://www.w3.org/2001/XMLSchema" xmlns:p="http://schemas.microsoft.com/office/2006/metadata/properties" xmlns:ns2="ac099008-1ee3-4987-a12e-df34877e0d3f" xmlns:ns3="c710fbba-5a70-42f0-8158-4ca48b911d29" targetNamespace="http://schemas.microsoft.com/office/2006/metadata/properties" ma:root="true" ma:fieldsID="b95256b1cc612f0d661507fea200d924" ns2:_="" ns3:_="">
    <xsd:import namespace="ac099008-1ee3-4987-a12e-df34877e0d3f"/>
    <xsd:import namespace="c710fbba-5a70-42f0-8158-4ca48b911d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099008-1ee3-4987-a12e-df34877e0d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10fbba-5a70-42f0-8158-4ca48b911d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01DCD2-7B41-471C-A473-B69CEE314791}"/>
</file>

<file path=customXml/itemProps2.xml><?xml version="1.0" encoding="utf-8"?>
<ds:datastoreItem xmlns:ds="http://schemas.openxmlformats.org/officeDocument/2006/customXml" ds:itemID="{033B7182-9A0B-43F0-B385-AB00AD19FEF7}"/>
</file>

<file path=customXml/itemProps3.xml><?xml version="1.0" encoding="utf-8"?>
<ds:datastoreItem xmlns:ds="http://schemas.openxmlformats.org/officeDocument/2006/customXml" ds:itemID="{4FFD321B-973A-4441-882C-F27BE5E27F81}"/>
</file>

<file path=docMetadata/LabelInfo.xml><?xml version="1.0" encoding="utf-8"?>
<clbl:labelList xmlns:clbl="http://schemas.microsoft.com/office/2020/mipLabelMetadata">
  <clbl:label id="{b6334d01-13b9-4531-a3a6-532e479d9a1a}" enabled="0" method="" siteId="{b6334d01-13b9-4531-a3a6-532e479d9a1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NFR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</dc:creator>
  <cp:keywords/>
  <dc:description/>
  <cp:lastModifiedBy>Frank Sandnes</cp:lastModifiedBy>
  <cp:revision/>
  <dcterms:created xsi:type="dcterms:W3CDTF">2003-05-20T12:49:25Z</dcterms:created>
  <dcterms:modified xsi:type="dcterms:W3CDTF">2024-11-26T12:30:50Z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0x0101007C895100A63D634C9445B80E960D306B</vt:lpwstr>
  </property>
  <property fmtid="{D5CDD505-2E9C-101B-9397-08002B2CF9AE}" pid="3" name="MSIP_Label_696f5184-95c9-4497-b4c5-49bcf01b7f74_Enabled">
    <vt:lpwstr>true</vt:lpwstr>
  </property>
  <property fmtid="{D5CDD505-2E9C-101B-9397-08002B2CF9AE}" pid="4" name="MSIP_Label_696f5184-95c9-4497-b4c5-49bcf01b7f74_SetDate">
    <vt:lpwstr>2020-03-04T10:00:06Z</vt:lpwstr>
  </property>
  <property fmtid="{D5CDD505-2E9C-101B-9397-08002B2CF9AE}" pid="5" name="MSIP_Label_696f5184-95c9-4497-b4c5-49bcf01b7f74_Method">
    <vt:lpwstr>Standard</vt:lpwstr>
  </property>
  <property fmtid="{D5CDD505-2E9C-101B-9397-08002B2CF9AE}" pid="6" name="MSIP_Label_696f5184-95c9-4497-b4c5-49bcf01b7f74_Name">
    <vt:lpwstr>Intern</vt:lpwstr>
  </property>
  <property fmtid="{D5CDD505-2E9C-101B-9397-08002B2CF9AE}" pid="7" name="MSIP_Label_696f5184-95c9-4497-b4c5-49bcf01b7f74_SiteId">
    <vt:lpwstr>3d50ddd4-00a1-4ab7-9788-decf14a8728f</vt:lpwstr>
  </property>
  <property fmtid="{D5CDD505-2E9C-101B-9397-08002B2CF9AE}" pid="8" name="MSIP_Label_696f5184-95c9-4497-b4c5-49bcf01b7f74_ActionId">
    <vt:lpwstr>06c19c3d-dcb8-4aa5-901c-00001db04c2e</vt:lpwstr>
  </property>
  <property fmtid="{D5CDD505-2E9C-101B-9397-08002B2CF9AE}" pid="9" name="MSIP_Label_696f5184-95c9-4497-b4c5-49bcf01b7f74_ContentBits">
    <vt:lpwstr>0</vt:lpwstr>
  </property>
  <property fmtid="{D5CDD505-2E9C-101B-9397-08002B2CF9AE}" pid="10" name="MediaServiceImageTags">
    <vt:lpwstr/>
  </property>
  <property fmtid="{D5CDD505-2E9C-101B-9397-08002B2CF9AE}" pid="11" name="Avdelinger">
    <vt:lpwstr/>
  </property>
  <property fmtid="{D5CDD505-2E9C-101B-9397-08002B2CF9AE}" pid="12" name="Klassifisering">
    <vt:lpwstr/>
  </property>
  <property fmtid="{D5CDD505-2E9C-101B-9397-08002B2CF9AE}" pid="13" name="Dokumenttype">
    <vt:lpwstr/>
  </property>
  <property fmtid="{D5CDD505-2E9C-101B-9397-08002B2CF9AE}" pid="14" name="Order">
    <vt:r8>25100</vt:r8>
  </property>
  <property fmtid="{D5CDD505-2E9C-101B-9397-08002B2CF9AE}" pid="15" name="xd_Signature">
    <vt:bool>false</vt:bool>
  </property>
  <property fmtid="{D5CDD505-2E9C-101B-9397-08002B2CF9AE}" pid="16" name="xd_ProgID">
    <vt:lpwstr/>
  </property>
  <property fmtid="{D5CDD505-2E9C-101B-9397-08002B2CF9AE}" pid="17" name="ComplianceAssetId">
    <vt:lpwstr/>
  </property>
  <property fmtid="{D5CDD505-2E9C-101B-9397-08002B2CF9AE}" pid="18" name="TemplateUrl">
    <vt:lpwstr/>
  </property>
  <property fmtid="{D5CDD505-2E9C-101B-9397-08002B2CF9AE}" pid="19" name="_ExtendedDescription">
    <vt:lpwstr/>
  </property>
  <property fmtid="{D5CDD505-2E9C-101B-9397-08002B2CF9AE}" pid="20" name="TriggerFlowInfo">
    <vt:lpwstr/>
  </property>
</Properties>
</file>